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Linearna elektronika\Generacija 2019_2020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39" i="1" l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M42" i="1"/>
  <c r="M46" i="1"/>
  <c r="M50" i="1"/>
  <c r="M54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K40" i="1"/>
  <c r="K41" i="1"/>
  <c r="M41" i="1" s="1"/>
  <c r="K42" i="1"/>
  <c r="K43" i="1"/>
  <c r="M43" i="1" s="1"/>
  <c r="K44" i="1"/>
  <c r="M44" i="1" s="1"/>
  <c r="K45" i="1"/>
  <c r="M45" i="1" s="1"/>
  <c r="K46" i="1"/>
  <c r="K47" i="1"/>
  <c r="M47" i="1" s="1"/>
  <c r="K48" i="1"/>
  <c r="M48" i="1" s="1"/>
  <c r="K49" i="1"/>
  <c r="M49" i="1" s="1"/>
  <c r="K50" i="1"/>
  <c r="K51" i="1"/>
  <c r="M51" i="1" s="1"/>
  <c r="K52" i="1"/>
  <c r="M52" i="1" s="1"/>
  <c r="K53" i="1"/>
  <c r="M53" i="1" s="1"/>
  <c r="K54" i="1"/>
  <c r="K55" i="1"/>
  <c r="M55" i="1" s="1"/>
  <c r="M40" i="1" l="1"/>
  <c r="V6" i="1"/>
  <c r="V8" i="1"/>
  <c r="V9" i="1"/>
  <c r="V10" i="1"/>
  <c r="V11" i="1"/>
  <c r="V12" i="1"/>
  <c r="V13" i="1"/>
  <c r="V16" i="1"/>
  <c r="V17" i="1"/>
  <c r="V18" i="1"/>
  <c r="V19" i="1"/>
  <c r="V20" i="1"/>
  <c r="V22" i="1"/>
  <c r="V23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L7" i="1"/>
  <c r="L8" i="1"/>
  <c r="L9" i="1"/>
  <c r="L10" i="1"/>
  <c r="M10" i="1" s="1"/>
  <c r="L11" i="1"/>
  <c r="M11" i="1" s="1"/>
  <c r="L12" i="1"/>
  <c r="M12" i="1" s="1"/>
  <c r="L13" i="1"/>
  <c r="L14" i="1"/>
  <c r="L15" i="1"/>
  <c r="M15" i="1" s="1"/>
  <c r="L16" i="1"/>
  <c r="L17" i="1"/>
  <c r="L18" i="1"/>
  <c r="M18" i="1" s="1"/>
  <c r="L19" i="1"/>
  <c r="L20" i="1"/>
  <c r="L21" i="1"/>
  <c r="L22" i="1"/>
  <c r="M22" i="1" s="1"/>
  <c r="L23" i="1"/>
  <c r="L24" i="1"/>
  <c r="L25" i="1"/>
  <c r="L26" i="1"/>
  <c r="L27" i="1"/>
  <c r="M27" i="1" s="1"/>
  <c r="L28" i="1"/>
  <c r="M28" i="1" s="1"/>
  <c r="L29" i="1"/>
  <c r="L30" i="1"/>
  <c r="M30" i="1" s="1"/>
  <c r="L31" i="1"/>
  <c r="L32" i="1"/>
  <c r="L33" i="1"/>
  <c r="L34" i="1"/>
  <c r="M34" i="1" s="1"/>
  <c r="L35" i="1"/>
  <c r="M35" i="1" s="1"/>
  <c r="L36" i="1"/>
  <c r="M36" i="1" s="1"/>
  <c r="L37" i="1"/>
  <c r="L38" i="1"/>
  <c r="L39" i="1"/>
  <c r="L6" i="1"/>
  <c r="K7" i="1"/>
  <c r="K8" i="1"/>
  <c r="M8" i="1" s="1"/>
  <c r="K9" i="1"/>
  <c r="K10" i="1"/>
  <c r="K11" i="1"/>
  <c r="K12" i="1"/>
  <c r="K13" i="1"/>
  <c r="M13" i="1" s="1"/>
  <c r="K14" i="1"/>
  <c r="K15" i="1"/>
  <c r="K16" i="1"/>
  <c r="M16" i="1" s="1"/>
  <c r="K17" i="1"/>
  <c r="K18" i="1"/>
  <c r="K19" i="1"/>
  <c r="K20" i="1"/>
  <c r="M20" i="1" s="1"/>
  <c r="K21" i="1"/>
  <c r="K22" i="1"/>
  <c r="K23" i="1"/>
  <c r="K24" i="1"/>
  <c r="M24" i="1" s="1"/>
  <c r="K25" i="1"/>
  <c r="M25" i="1" s="1"/>
  <c r="K26" i="1"/>
  <c r="K27" i="1"/>
  <c r="K28" i="1"/>
  <c r="K29" i="1"/>
  <c r="K30" i="1"/>
  <c r="K31" i="1"/>
  <c r="K32" i="1"/>
  <c r="M32" i="1" s="1"/>
  <c r="K33" i="1"/>
  <c r="K34" i="1"/>
  <c r="K35" i="1"/>
  <c r="K36" i="1"/>
  <c r="K37" i="1"/>
  <c r="M37" i="1" s="1"/>
  <c r="K38" i="1"/>
  <c r="K39" i="1"/>
  <c r="K6" i="1"/>
  <c r="M29" i="1" l="1"/>
  <c r="M17" i="1"/>
  <c r="M6" i="1"/>
  <c r="M38" i="1"/>
  <c r="M26" i="1"/>
  <c r="P26" i="1" s="1"/>
  <c r="U26" i="1" s="1"/>
  <c r="M33" i="1"/>
  <c r="M21" i="1"/>
  <c r="M9" i="1"/>
  <c r="M31" i="1"/>
  <c r="M19" i="1"/>
  <c r="M7" i="1"/>
  <c r="P7" i="1" s="1"/>
  <c r="U7" i="1" s="1"/>
  <c r="V7" i="1" s="1"/>
  <c r="P35" i="1"/>
  <c r="P27" i="1"/>
  <c r="Q27" i="1" s="1"/>
  <c r="W27" i="1" s="1"/>
  <c r="P11" i="1"/>
  <c r="U11" i="1" s="1"/>
  <c r="P28" i="1"/>
  <c r="U28" i="1" s="1"/>
  <c r="M23" i="1"/>
  <c r="P23" i="1" s="1"/>
  <c r="U23" i="1" s="1"/>
  <c r="P6" i="1"/>
  <c r="U6" i="1" s="1"/>
  <c r="P30" i="1"/>
  <c r="P10" i="1"/>
  <c r="U10" i="1" s="1"/>
  <c r="M39" i="1"/>
  <c r="P39" i="1" s="1"/>
  <c r="M14" i="1"/>
  <c r="Q11" i="1"/>
  <c r="W11" i="1" s="1"/>
  <c r="Q28" i="1"/>
  <c r="W28" i="1" s="1"/>
  <c r="F42" i="1"/>
  <c r="P42" i="1" s="1"/>
  <c r="U42" i="1" s="1"/>
  <c r="F6" i="1"/>
  <c r="F7" i="1"/>
  <c r="F8" i="1"/>
  <c r="P8" i="1" s="1"/>
  <c r="F9" i="1"/>
  <c r="P9" i="1" s="1"/>
  <c r="F10" i="1"/>
  <c r="F11" i="1"/>
  <c r="F12" i="1"/>
  <c r="P12" i="1" s="1"/>
  <c r="F13" i="1"/>
  <c r="P13" i="1" s="1"/>
  <c r="U13" i="1" s="1"/>
  <c r="F14" i="1"/>
  <c r="F15" i="1"/>
  <c r="P15" i="1" s="1"/>
  <c r="F16" i="1"/>
  <c r="P16" i="1" s="1"/>
  <c r="F17" i="1"/>
  <c r="P17" i="1" s="1"/>
  <c r="U17" i="1" s="1"/>
  <c r="F18" i="1"/>
  <c r="P18" i="1" s="1"/>
  <c r="F19" i="1"/>
  <c r="P19" i="1" s="1"/>
  <c r="F20" i="1"/>
  <c r="P20" i="1" s="1"/>
  <c r="F21" i="1"/>
  <c r="F22" i="1"/>
  <c r="P22" i="1" s="1"/>
  <c r="F23" i="1"/>
  <c r="F24" i="1"/>
  <c r="P24" i="1" s="1"/>
  <c r="F25" i="1"/>
  <c r="P25" i="1" s="1"/>
  <c r="F26" i="1"/>
  <c r="F27" i="1"/>
  <c r="F28" i="1"/>
  <c r="F29" i="1"/>
  <c r="F30" i="1"/>
  <c r="F31" i="1"/>
  <c r="P31" i="1" s="1"/>
  <c r="F32" i="1"/>
  <c r="P32" i="1" s="1"/>
  <c r="F33" i="1"/>
  <c r="P33" i="1" s="1"/>
  <c r="U33" i="1" s="1"/>
  <c r="F34" i="1"/>
  <c r="P34" i="1" s="1"/>
  <c r="F35" i="1"/>
  <c r="F36" i="1"/>
  <c r="P36" i="1" s="1"/>
  <c r="F37" i="1"/>
  <c r="P37" i="1" s="1"/>
  <c r="F38" i="1"/>
  <c r="P38" i="1" s="1"/>
  <c r="F39" i="1"/>
  <c r="F41" i="1"/>
  <c r="P41" i="1" s="1"/>
  <c r="F40" i="1"/>
  <c r="P40" i="1" s="1"/>
  <c r="F43" i="1"/>
  <c r="P43" i="1" s="1"/>
  <c r="F44" i="1"/>
  <c r="P44" i="1" s="1"/>
  <c r="F45" i="1"/>
  <c r="P45" i="1" s="1"/>
  <c r="F46" i="1"/>
  <c r="P46" i="1" s="1"/>
  <c r="U46" i="1" s="1"/>
  <c r="F47" i="1"/>
  <c r="P47" i="1" s="1"/>
  <c r="F48" i="1"/>
  <c r="P48" i="1" s="1"/>
  <c r="F49" i="1"/>
  <c r="P49" i="1" s="1"/>
  <c r="F50" i="1"/>
  <c r="P50" i="1" s="1"/>
  <c r="U50" i="1" s="1"/>
  <c r="F51" i="1"/>
  <c r="P51" i="1" s="1"/>
  <c r="F52" i="1"/>
  <c r="P52" i="1" s="1"/>
  <c r="F53" i="1"/>
  <c r="P53" i="1" s="1"/>
  <c r="F54" i="1"/>
  <c r="P54" i="1" s="1"/>
  <c r="U54" i="1" s="1"/>
  <c r="F55" i="1"/>
  <c r="P55" i="1" s="1"/>
  <c r="U5" i="1"/>
  <c r="V5" i="1" s="1"/>
  <c r="F4" i="1"/>
  <c r="P4" i="1" s="1"/>
  <c r="U4" i="1" s="1"/>
  <c r="V4" i="1" s="1"/>
  <c r="P21" i="1" l="1"/>
  <c r="Q21" i="1" s="1"/>
  <c r="W21" i="1" s="1"/>
  <c r="P29" i="1"/>
  <c r="U29" i="1" s="1"/>
  <c r="U34" i="1"/>
  <c r="Q34" i="1"/>
  <c r="W34" i="1" s="1"/>
  <c r="U22" i="1"/>
  <c r="Q22" i="1"/>
  <c r="W22" i="1" s="1"/>
  <c r="U25" i="1"/>
  <c r="Q25" i="1"/>
  <c r="W25" i="1" s="1"/>
  <c r="U9" i="1"/>
  <c r="Q9" i="1"/>
  <c r="W9" i="1" s="1"/>
  <c r="U36" i="1"/>
  <c r="Q36" i="1"/>
  <c r="W36" i="1" s="1"/>
  <c r="U24" i="1"/>
  <c r="V24" i="1" s="1"/>
  <c r="Q24" i="1"/>
  <c r="W24" i="1" s="1"/>
  <c r="U12" i="1"/>
  <c r="Q12" i="1"/>
  <c r="W12" i="1" s="1"/>
  <c r="Q38" i="1"/>
  <c r="W38" i="1" s="1"/>
  <c r="U38" i="1"/>
  <c r="U18" i="1"/>
  <c r="Q18" i="1"/>
  <c r="W18" i="1" s="1"/>
  <c r="U37" i="1"/>
  <c r="Q37" i="1"/>
  <c r="W37" i="1" s="1"/>
  <c r="U21" i="1"/>
  <c r="V21" i="1" s="1"/>
  <c r="U32" i="1"/>
  <c r="Q32" i="1"/>
  <c r="W32" i="1" s="1"/>
  <c r="U20" i="1"/>
  <c r="Q20" i="1"/>
  <c r="W20" i="1" s="1"/>
  <c r="U16" i="1"/>
  <c r="Q16" i="1"/>
  <c r="W16" i="1" s="1"/>
  <c r="U8" i="1"/>
  <c r="Q8" i="1"/>
  <c r="W8" i="1" s="1"/>
  <c r="U31" i="1"/>
  <c r="Q31" i="1"/>
  <c r="W31" i="1" s="1"/>
  <c r="Q19" i="1"/>
  <c r="W19" i="1" s="1"/>
  <c r="U19" i="1"/>
  <c r="Q15" i="1"/>
  <c r="W15" i="1" s="1"/>
  <c r="U15" i="1"/>
  <c r="V15" i="1" s="1"/>
  <c r="Q40" i="1"/>
  <c r="U40" i="1"/>
  <c r="Q46" i="1"/>
  <c r="Q54" i="1"/>
  <c r="W54" i="1" s="1"/>
  <c r="Q49" i="1"/>
  <c r="W49" i="1" s="1"/>
  <c r="U49" i="1"/>
  <c r="Q41" i="1"/>
  <c r="U41" i="1"/>
  <c r="Q7" i="1"/>
  <c r="W7" i="1" s="1"/>
  <c r="Q30" i="1"/>
  <c r="W30" i="1" s="1"/>
  <c r="U30" i="1"/>
  <c r="Q52" i="1"/>
  <c r="U52" i="1"/>
  <c r="Q48" i="1"/>
  <c r="U48" i="1"/>
  <c r="Q44" i="1"/>
  <c r="U44" i="1"/>
  <c r="Q50" i="1"/>
  <c r="W50" i="1" s="1"/>
  <c r="Q13" i="1"/>
  <c r="W13" i="1" s="1"/>
  <c r="Q29" i="1"/>
  <c r="W29" i="1" s="1"/>
  <c r="Q42" i="1"/>
  <c r="Q23" i="1"/>
  <c r="W23" i="1" s="1"/>
  <c r="Q39" i="1"/>
  <c r="W39" i="1" s="1"/>
  <c r="U39" i="1"/>
  <c r="Q53" i="1"/>
  <c r="U53" i="1"/>
  <c r="Q45" i="1"/>
  <c r="U45" i="1"/>
  <c r="Q6" i="1"/>
  <c r="Q26" i="1"/>
  <c r="W26" i="1" s="1"/>
  <c r="Q35" i="1"/>
  <c r="W35" i="1" s="1"/>
  <c r="U35" i="1"/>
  <c r="Q55" i="1"/>
  <c r="U55" i="1"/>
  <c r="Q51" i="1"/>
  <c r="W51" i="1" s="1"/>
  <c r="U51" i="1"/>
  <c r="Q47" i="1"/>
  <c r="U47" i="1"/>
  <c r="Q43" i="1"/>
  <c r="U43" i="1"/>
  <c r="Q17" i="1"/>
  <c r="W17" i="1" s="1"/>
  <c r="Q33" i="1"/>
  <c r="W33" i="1" s="1"/>
  <c r="Q10" i="1"/>
  <c r="W10" i="1" s="1"/>
  <c r="U27" i="1"/>
  <c r="P14" i="1"/>
  <c r="W47" i="1"/>
  <c r="W6" i="1"/>
  <c r="W53" i="1"/>
  <c r="W48" i="1"/>
  <c r="W55" i="1"/>
  <c r="U14" i="1" l="1"/>
  <c r="V14" i="1" s="1"/>
  <c r="Q14" i="1"/>
  <c r="W14" i="1" s="1"/>
  <c r="W52" i="1"/>
  <c r="W46" i="1"/>
  <c r="Q4" i="1" l="1"/>
</calcChain>
</file>

<file path=xl/sharedStrings.xml><?xml version="1.0" encoding="utf-8"?>
<sst xmlns="http://schemas.openxmlformats.org/spreadsheetml/2006/main" count="134" uniqueCount="128">
  <si>
    <t>Ред. Бр.</t>
  </si>
  <si>
    <t>Студент</t>
  </si>
  <si>
    <t>Број идекса</t>
  </si>
  <si>
    <t>Присуство на настави</t>
  </si>
  <si>
    <t>Колоквијум</t>
  </si>
  <si>
    <t>Поправни колоквијум</t>
  </si>
  <si>
    <t>Кокначно колоквијум</t>
  </si>
  <si>
    <t xml:space="preserve">Дод. бодови </t>
  </si>
  <si>
    <t>Лаб. Вежбе</t>
  </si>
  <si>
    <t xml:space="preserve">Пред. Об. </t>
  </si>
  <si>
    <t>УСЛОВ</t>
  </si>
  <si>
    <t>Заврсни испит</t>
  </si>
  <si>
    <t>Укупно бодова</t>
  </si>
  <si>
    <t>Оцена</t>
  </si>
  <si>
    <t>Пред.</t>
  </si>
  <si>
    <t>Веж.</t>
  </si>
  <si>
    <t>Укуп.</t>
  </si>
  <si>
    <t>I</t>
  </si>
  <si>
    <t>II</t>
  </si>
  <si>
    <t xml:space="preserve">II </t>
  </si>
  <si>
    <t>I+II</t>
  </si>
  <si>
    <t>Укупно</t>
  </si>
  <si>
    <t>Пис.</t>
  </si>
  <si>
    <t>Усм.</t>
  </si>
  <si>
    <t>Максималано бодова</t>
  </si>
  <si>
    <t>Минимално бодова</t>
  </si>
  <si>
    <t>Вељко Тодоровић</t>
  </si>
  <si>
    <t>266/2019</t>
  </si>
  <si>
    <t>Александар Секулић</t>
  </si>
  <si>
    <t>309/2014</t>
  </si>
  <si>
    <t>Линеарна електроника 2019/2020</t>
  </si>
  <si>
    <t>Стефан Станишић</t>
  </si>
  <si>
    <t>Владимир Пантовић</t>
  </si>
  <si>
    <t>136/2017</t>
  </si>
  <si>
    <t>220/2017</t>
  </si>
  <si>
    <t>Јован Несторовић</t>
  </si>
  <si>
    <t>106/2017</t>
  </si>
  <si>
    <t>Јован Зекавица</t>
  </si>
  <si>
    <t>Марко Тодоровић</t>
  </si>
  <si>
    <t>Радован Величковић</t>
  </si>
  <si>
    <t>Јован Дучић</t>
  </si>
  <si>
    <t>Марко Дробњак</t>
  </si>
  <si>
    <t>Ђорђе Каровић</t>
  </si>
  <si>
    <t>Марија Вујовић</t>
  </si>
  <si>
    <t>Жарко Ковачевић</t>
  </si>
  <si>
    <t>Срђан Илић</t>
  </si>
  <si>
    <t>Иван Трифуновић</t>
  </si>
  <si>
    <t>Марко Корићанац</t>
  </si>
  <si>
    <t>Давид Радојичић</t>
  </si>
  <si>
    <t>Виктор Павловић</t>
  </si>
  <si>
    <t>Михаило Дуканац</t>
  </si>
  <si>
    <t>Никола Туба</t>
  </si>
  <si>
    <t>Жељко Милентијевић</t>
  </si>
  <si>
    <t>Александар Васковић</t>
  </si>
  <si>
    <t>Менсур Диздаревић</t>
  </si>
  <si>
    <t>Маријана Роговић</t>
  </si>
  <si>
    <t>Андрија Кљајић</t>
  </si>
  <si>
    <t>Никола Мирковић</t>
  </si>
  <si>
    <t>Милан Батоћанин</t>
  </si>
  <si>
    <t>Стефан Ћупић</t>
  </si>
  <si>
    <t>Стефан Цакић</t>
  </si>
  <si>
    <t>Адам Матић</t>
  </si>
  <si>
    <t>Урош Новаковић</t>
  </si>
  <si>
    <t>Александар Тодоровић</t>
  </si>
  <si>
    <t>Никола Милојковић</t>
  </si>
  <si>
    <t>Вукашин Сретеновић</t>
  </si>
  <si>
    <t>Марија Чобеј</t>
  </si>
  <si>
    <t>Лука Милашиновић</t>
  </si>
  <si>
    <t>Немања Вељовић</t>
  </si>
  <si>
    <t>Александар Бајовић</t>
  </si>
  <si>
    <t>Лазар Бојковић</t>
  </si>
  <si>
    <t>Лука Пишчевић</t>
  </si>
  <si>
    <t>Стефан Глишовић</t>
  </si>
  <si>
    <t>Бојан Петковић</t>
  </si>
  <si>
    <t>Никола Ђурковић</t>
  </si>
  <si>
    <t>Аница Петронијевић</t>
  </si>
  <si>
    <t>Рајка Бијељић</t>
  </si>
  <si>
    <t>Милица Симовић</t>
  </si>
  <si>
    <t>Ненад Пантић</t>
  </si>
  <si>
    <t>Урош Глишић</t>
  </si>
  <si>
    <t>Филип Ђусић</t>
  </si>
  <si>
    <t>105/2017</t>
  </si>
  <si>
    <t>190/2017</t>
  </si>
  <si>
    <t>187/2017</t>
  </si>
  <si>
    <t>179/2017</t>
  </si>
  <si>
    <t>125/2017</t>
  </si>
  <si>
    <t>169/2017</t>
  </si>
  <si>
    <t>122/2017</t>
  </si>
  <si>
    <t>103/2017</t>
  </si>
  <si>
    <t>205/2017</t>
  </si>
  <si>
    <t>104/2017</t>
  </si>
  <si>
    <t>124/2017</t>
  </si>
  <si>
    <t>115/2017</t>
  </si>
  <si>
    <t>156/2016</t>
  </si>
  <si>
    <t>126/2017</t>
  </si>
  <si>
    <t>152/2017</t>
  </si>
  <si>
    <t>23/2017</t>
  </si>
  <si>
    <t>119/2017</t>
  </si>
  <si>
    <t>171/2017</t>
  </si>
  <si>
    <t>404/2018</t>
  </si>
  <si>
    <t>118/2015</t>
  </si>
  <si>
    <t>149/2017</t>
  </si>
  <si>
    <t>147/2017</t>
  </si>
  <si>
    <t>146/2017</t>
  </si>
  <si>
    <t>65/2016</t>
  </si>
  <si>
    <t>135/2017</t>
  </si>
  <si>
    <t>116/2017</t>
  </si>
  <si>
    <t>130/2017</t>
  </si>
  <si>
    <t>311/2016</t>
  </si>
  <si>
    <t>295/2015</t>
  </si>
  <si>
    <t>181/2017</t>
  </si>
  <si>
    <t>41/2016</t>
  </si>
  <si>
    <t>138/2017</t>
  </si>
  <si>
    <t>51/2016</t>
  </si>
  <si>
    <t>73/2016</t>
  </si>
  <si>
    <t>64/2016</t>
  </si>
  <si>
    <t>189/2017</t>
  </si>
  <si>
    <t>204/2016</t>
  </si>
  <si>
    <t>219/2016</t>
  </si>
  <si>
    <t>299/2016</t>
  </si>
  <si>
    <t>40/2016</t>
  </si>
  <si>
    <t>180/2017</t>
  </si>
  <si>
    <t>157/2017</t>
  </si>
  <si>
    <t>2/2014</t>
  </si>
  <si>
    <t>316/2016</t>
  </si>
  <si>
    <t>Стефан Пантeлић</t>
  </si>
  <si>
    <t>рок</t>
  </si>
  <si>
    <t>феб.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</si>
</sst>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rgb="FFFFC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rgb="FFFFC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ck">
        <color rgb="FFFFC000"/>
      </bottom>
      <diagonal/>
    </border>
    <border>
      <left style="thin">
        <color theme="1"/>
      </left>
      <right/>
      <top style="thick">
        <color rgb="FFFFC000"/>
      </top>
      <bottom/>
      <diagonal/>
    </border>
    <border>
      <left style="thin">
        <color theme="1"/>
      </left>
      <right style="thin">
        <color indexed="64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ck">
        <color rgb="FFFFC000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ck">
        <color rgb="FFFFC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ck">
        <color rgb="FFFFC000"/>
      </top>
      <bottom style="thin">
        <color theme="1"/>
      </bottom>
      <diagonal/>
    </border>
    <border>
      <left/>
      <right style="thin">
        <color theme="1"/>
      </right>
      <top style="thick">
        <color rgb="FFFFC000"/>
      </top>
      <bottom style="thin">
        <color theme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right" vertical="center"/>
    </xf>
    <xf numFmtId="0" fontId="3" fillId="0" borderId="0" xfId="0" applyFont="1"/>
    <xf numFmtId="0" fontId="0" fillId="0" borderId="3" xfId="0" applyBorder="1"/>
    <xf numFmtId="0" fontId="0" fillId="0" borderId="0" xfId="0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/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0" fillId="0" borderId="4" xfId="0" applyBorder="1" applyAlignment="1">
      <alignment horizontal="left"/>
    </xf>
    <xf numFmtId="49" fontId="0" fillId="0" borderId="4" xfId="0" applyNumberFormat="1" applyBorder="1"/>
    <xf numFmtId="49" fontId="0" fillId="0" borderId="4" xfId="0" applyNumberFormat="1" applyBorder="1" applyAlignment="1">
      <alignment horizontal="left" vertical="center"/>
    </xf>
    <xf numFmtId="2" fontId="0" fillId="0" borderId="4" xfId="0" applyNumberFormat="1" applyBorder="1"/>
    <xf numFmtId="2" fontId="0" fillId="4" borderId="4" xfId="0" applyNumberFormat="1" applyFont="1" applyFill="1" applyBorder="1"/>
    <xf numFmtId="0" fontId="0" fillId="0" borderId="4" xfId="0" applyBorder="1"/>
    <xf numFmtId="2" fontId="0" fillId="4" borderId="4" xfId="0" applyNumberFormat="1" applyFill="1" applyBorder="1"/>
    <xf numFmtId="49" fontId="0" fillId="0" borderId="4" xfId="0" applyNumberFormat="1" applyFill="1" applyBorder="1"/>
    <xf numFmtId="49" fontId="0" fillId="0" borderId="6" xfId="0" applyNumberFormat="1" applyFill="1" applyBorder="1"/>
    <xf numFmtId="0" fontId="0" fillId="0" borderId="6" xfId="0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2" fontId="0" fillId="4" borderId="8" xfId="0" applyNumberFormat="1" applyFont="1" applyFill="1" applyBorder="1"/>
    <xf numFmtId="2" fontId="0" fillId="4" borderId="7" xfId="0" applyNumberFormat="1" applyFont="1" applyFill="1" applyBorder="1"/>
    <xf numFmtId="0" fontId="2" fillId="3" borderId="9" xfId="0" applyFont="1" applyFill="1" applyBorder="1" applyAlignment="1">
      <alignment horizontal="right" vertical="center"/>
    </xf>
    <xf numFmtId="2" fontId="1" fillId="0" borderId="2" xfId="0" applyNumberFormat="1" applyFont="1" applyBorder="1"/>
    <xf numFmtId="0" fontId="0" fillId="0" borderId="10" xfId="0" applyBorder="1"/>
    <xf numFmtId="49" fontId="0" fillId="0" borderId="8" xfId="0" applyNumberFormat="1" applyBorder="1"/>
    <xf numFmtId="49" fontId="0" fillId="0" borderId="5" xfId="0" applyNumberFormat="1" applyBorder="1"/>
    <xf numFmtId="2" fontId="1" fillId="0" borderId="11" xfId="0" applyNumberFormat="1" applyFont="1" applyBorder="1"/>
    <xf numFmtId="2" fontId="1" fillId="0" borderId="12" xfId="0" applyNumberFormat="1" applyFont="1" applyBorder="1"/>
    <xf numFmtId="2" fontId="0" fillId="0" borderId="2" xfId="0" applyNumberFormat="1" applyBorder="1" applyAlignment="1">
      <alignment horizontal="right" vertical="center"/>
    </xf>
    <xf numFmtId="2" fontId="0" fillId="0" borderId="13" xfId="0" applyNumberFormat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2" fontId="4" fillId="3" borderId="4" xfId="0" applyNumberFormat="1" applyFont="1" applyFill="1" applyBorder="1"/>
    <xf numFmtId="0" fontId="4" fillId="3" borderId="4" xfId="0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1" fillId="0" borderId="14" xfId="0" applyNumberFormat="1" applyFont="1" applyBorder="1"/>
    <xf numFmtId="2" fontId="1" fillId="0" borderId="17" xfId="0" applyNumberFormat="1" applyFont="1" applyBorder="1"/>
    <xf numFmtId="2" fontId="1" fillId="0" borderId="18" xfId="0" applyNumberFormat="1" applyFont="1" applyBorder="1"/>
    <xf numFmtId="0" fontId="0" fillId="0" borderId="15" xfId="0" applyBorder="1"/>
    <xf numFmtId="0" fontId="0" fillId="0" borderId="19" xfId="0" applyBorder="1"/>
    <xf numFmtId="2" fontId="1" fillId="3" borderId="8" xfId="0" applyNumberFormat="1" applyFont="1" applyFill="1" applyBorder="1" applyAlignment="1">
      <alignment horizontal="center" vertical="center" wrapText="1"/>
    </xf>
    <xf numFmtId="2" fontId="4" fillId="3" borderId="8" xfId="0" applyNumberFormat="1" applyFont="1" applyFill="1" applyBorder="1" applyAlignment="1">
      <alignment horizontal="center" vertical="center" wrapText="1"/>
    </xf>
    <xf numFmtId="2" fontId="4" fillId="3" borderId="8" xfId="0" applyNumberFormat="1" applyFont="1" applyFill="1" applyBorder="1"/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9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numFmt numFmtId="0" formatCode="General"/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6"/>
  <sheetViews>
    <sheetView tabSelected="1" workbookViewId="0">
      <selection activeCell="R23" sqref="R23"/>
    </sheetView>
  </sheetViews>
  <sheetFormatPr defaultColWidth="0" defaultRowHeight="15.75" zeroHeight="1" x14ac:dyDescent="0.25"/>
  <cols>
    <col min="1" max="1" width="5" customWidth="1"/>
    <col min="2" max="2" width="25" customWidth="1"/>
    <col min="3" max="3" width="9.140625" customWidth="1"/>
    <col min="4" max="4" width="6.28515625" customWidth="1"/>
    <col min="5" max="5" width="5.42578125" customWidth="1"/>
    <col min="6" max="6" width="6.5703125" customWidth="1"/>
    <col min="7" max="7" width="5.85546875" customWidth="1"/>
    <col min="8" max="8" width="6" customWidth="1"/>
    <col min="9" max="9" width="6.28515625" customWidth="1"/>
    <col min="10" max="11" width="6.42578125" customWidth="1"/>
    <col min="12" max="12" width="6.140625" customWidth="1"/>
    <col min="13" max="13" width="6.28515625" customWidth="1"/>
    <col min="14" max="14" width="7.7109375" customWidth="1"/>
    <col min="15" max="15" width="7.42578125" customWidth="1"/>
    <col min="16" max="16" width="7.140625" customWidth="1"/>
    <col min="17" max="18" width="7.7109375" customWidth="1"/>
    <col min="19" max="19" width="8.28515625" customWidth="1"/>
    <col min="20" max="20" width="7.85546875" customWidth="1"/>
    <col min="21" max="21" width="8.42578125" customWidth="1"/>
    <col min="22" max="22" width="9" style="5" customWidth="1"/>
    <col min="23" max="23" width="0" hidden="1" customWidth="1"/>
    <col min="24" max="16384" width="9.140625" hidden="1"/>
  </cols>
  <sheetData>
    <row r="1" spans="1:23" x14ac:dyDescent="0.25">
      <c r="A1" s="44" t="s">
        <v>30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3" ht="30" x14ac:dyDescent="0.25">
      <c r="A2" s="45" t="s">
        <v>0</v>
      </c>
      <c r="B2" s="46" t="s">
        <v>1</v>
      </c>
      <c r="C2" s="45" t="s">
        <v>2</v>
      </c>
      <c r="D2" s="45" t="s">
        <v>3</v>
      </c>
      <c r="E2" s="45"/>
      <c r="F2" s="45"/>
      <c r="G2" s="46" t="s">
        <v>4</v>
      </c>
      <c r="H2" s="46"/>
      <c r="I2" s="45" t="s">
        <v>5</v>
      </c>
      <c r="J2" s="45"/>
      <c r="K2" s="45" t="s">
        <v>6</v>
      </c>
      <c r="L2" s="45"/>
      <c r="M2" s="45"/>
      <c r="N2" s="45" t="s">
        <v>7</v>
      </c>
      <c r="O2" s="45" t="s">
        <v>8</v>
      </c>
      <c r="P2" s="8" t="s">
        <v>9</v>
      </c>
      <c r="Q2" s="46" t="s">
        <v>10</v>
      </c>
      <c r="R2" s="48" t="s">
        <v>11</v>
      </c>
      <c r="S2" s="50"/>
      <c r="T2" s="49"/>
      <c r="U2" s="45" t="s">
        <v>12</v>
      </c>
      <c r="V2" s="47" t="s">
        <v>13</v>
      </c>
      <c r="W2" s="1"/>
    </row>
    <row r="3" spans="1:23" ht="15" x14ac:dyDescent="0.25">
      <c r="A3" s="45"/>
      <c r="B3" s="46"/>
      <c r="C3" s="45"/>
      <c r="D3" s="9" t="s">
        <v>14</v>
      </c>
      <c r="E3" s="9" t="s">
        <v>15</v>
      </c>
      <c r="F3" s="9" t="s">
        <v>16</v>
      </c>
      <c r="G3" s="9" t="s">
        <v>17</v>
      </c>
      <c r="H3" s="9" t="s">
        <v>18</v>
      </c>
      <c r="I3" s="9" t="s">
        <v>17</v>
      </c>
      <c r="J3" s="9" t="s">
        <v>19</v>
      </c>
      <c r="K3" s="9" t="s">
        <v>17</v>
      </c>
      <c r="L3" s="9" t="s">
        <v>18</v>
      </c>
      <c r="M3" s="9" t="s">
        <v>20</v>
      </c>
      <c r="N3" s="45"/>
      <c r="O3" s="45"/>
      <c r="P3" s="9" t="s">
        <v>21</v>
      </c>
      <c r="Q3" s="46"/>
      <c r="R3" s="48" t="s">
        <v>22</v>
      </c>
      <c r="S3" s="49"/>
      <c r="T3" s="9" t="s">
        <v>23</v>
      </c>
      <c r="U3" s="45"/>
      <c r="V3" s="47"/>
      <c r="W3" s="1"/>
    </row>
    <row r="4" spans="1:23" x14ac:dyDescent="0.25">
      <c r="A4" s="45"/>
      <c r="B4" s="9" t="s">
        <v>24</v>
      </c>
      <c r="C4" s="8"/>
      <c r="D4" s="10">
        <v>5</v>
      </c>
      <c r="E4" s="10">
        <v>5</v>
      </c>
      <c r="F4" s="11">
        <f t="shared" ref="F4:F55" si="0">D4+E4</f>
        <v>10</v>
      </c>
      <c r="G4" s="12">
        <v>15</v>
      </c>
      <c r="H4" s="12">
        <v>15</v>
      </c>
      <c r="I4" s="10">
        <v>15</v>
      </c>
      <c r="J4" s="10">
        <v>15</v>
      </c>
      <c r="K4" s="10">
        <v>15</v>
      </c>
      <c r="L4" s="10">
        <v>15</v>
      </c>
      <c r="M4" s="10">
        <v>30</v>
      </c>
      <c r="N4" s="10">
        <v>10</v>
      </c>
      <c r="O4" s="10">
        <v>10</v>
      </c>
      <c r="P4" s="11">
        <f t="shared" ref="P4" si="1">M4+N4+F4+O4</f>
        <v>60</v>
      </c>
      <c r="Q4" s="46">
        <f>SUM(W6:W57)</f>
        <v>15</v>
      </c>
      <c r="R4" s="43" t="s">
        <v>126</v>
      </c>
      <c r="S4" s="9">
        <v>30</v>
      </c>
      <c r="T4" s="9">
        <v>20</v>
      </c>
      <c r="U4" s="13">
        <f>P4+S4+T4</f>
        <v>110</v>
      </c>
      <c r="V4" s="14">
        <f t="shared" ref="V4:V55" si="2">IF(S4&gt;=15,IF(T4&gt;=10,IF(U4&gt;90,10,IF(U4&gt;80,9,IF(U4&gt;70,8,IF(U4&gt;60,7,IF(U4&gt;50,6,5))))),5),5)</f>
        <v>10</v>
      </c>
      <c r="W4" s="1"/>
    </row>
    <row r="5" spans="1:23" x14ac:dyDescent="0.25">
      <c r="A5" s="45"/>
      <c r="B5" s="9" t="s">
        <v>25</v>
      </c>
      <c r="C5" s="8"/>
      <c r="D5" s="12"/>
      <c r="E5" s="12"/>
      <c r="F5" s="11"/>
      <c r="G5" s="12"/>
      <c r="H5" s="12"/>
      <c r="I5" s="12"/>
      <c r="J5" s="12"/>
      <c r="K5" s="40">
        <v>4.5</v>
      </c>
      <c r="L5" s="40">
        <v>4.5</v>
      </c>
      <c r="M5" s="40">
        <v>11</v>
      </c>
      <c r="N5" s="56"/>
      <c r="O5" s="57">
        <v>4</v>
      </c>
      <c r="P5" s="58">
        <v>25</v>
      </c>
      <c r="Q5" s="59"/>
      <c r="R5" s="60"/>
      <c r="S5" s="61">
        <v>15</v>
      </c>
      <c r="T5" s="41">
        <v>10</v>
      </c>
      <c r="U5" s="42">
        <f>P5+S5+T5</f>
        <v>50</v>
      </c>
      <c r="V5" s="14">
        <f t="shared" si="2"/>
        <v>5</v>
      </c>
      <c r="W5" s="1"/>
    </row>
    <row r="6" spans="1:23" x14ac:dyDescent="0.25">
      <c r="A6" s="15">
        <v>1</v>
      </c>
      <c r="B6" s="16" t="s">
        <v>31</v>
      </c>
      <c r="C6" s="16" t="s">
        <v>33</v>
      </c>
      <c r="D6" s="18">
        <v>1.5</v>
      </c>
      <c r="E6" s="18">
        <v>1.5</v>
      </c>
      <c r="F6" s="19">
        <f t="shared" si="0"/>
        <v>3</v>
      </c>
      <c r="G6" s="18"/>
      <c r="H6" s="18"/>
      <c r="I6" s="20"/>
      <c r="J6" s="20"/>
      <c r="K6" s="2">
        <f t="shared" ref="K6:L40" si="3">MAX(G6,I6)</f>
        <v>0</v>
      </c>
      <c r="L6" s="2">
        <f t="shared" si="3"/>
        <v>0</v>
      </c>
      <c r="M6" s="51">
        <f>K6+L6</f>
        <v>0</v>
      </c>
      <c r="N6" s="62"/>
      <c r="O6" s="2"/>
      <c r="P6" s="2">
        <f t="shared" ref="P6:P55" si="4">M6+N6+F6+O6</f>
        <v>3</v>
      </c>
      <c r="Q6" s="3" t="str">
        <f t="shared" ref="Q6:Q55" si="5">IF(AND(K6&gt;=$K$5,L6&gt;=$L$5,O6&gt;=$O$5, M6&gt;=$M$5, P6&gt;$P$5), "DA", "NE")</f>
        <v>NE</v>
      </c>
      <c r="R6" s="3"/>
      <c r="S6" s="63"/>
      <c r="T6" s="54"/>
      <c r="U6" s="4">
        <f t="shared" ref="U6:U55" si="6">P6+S6+T6</f>
        <v>3</v>
      </c>
      <c r="V6" s="14">
        <f t="shared" si="2"/>
        <v>5</v>
      </c>
      <c r="W6">
        <f>IF(Q6="DA", 1, 0)</f>
        <v>0</v>
      </c>
    </row>
    <row r="7" spans="1:23" x14ac:dyDescent="0.25">
      <c r="A7" s="15">
        <v>2</v>
      </c>
      <c r="B7" s="16" t="s">
        <v>32</v>
      </c>
      <c r="C7" s="16" t="s">
        <v>34</v>
      </c>
      <c r="D7" s="18">
        <v>5</v>
      </c>
      <c r="E7" s="18">
        <v>5</v>
      </c>
      <c r="F7" s="19">
        <f t="shared" si="0"/>
        <v>10</v>
      </c>
      <c r="G7" s="18">
        <v>6</v>
      </c>
      <c r="H7" s="18">
        <v>0</v>
      </c>
      <c r="I7" s="20"/>
      <c r="J7" s="20">
        <v>13.5</v>
      </c>
      <c r="K7" s="2">
        <f t="shared" si="3"/>
        <v>6</v>
      </c>
      <c r="L7" s="2">
        <f t="shared" si="3"/>
        <v>13.5</v>
      </c>
      <c r="M7" s="51">
        <f t="shared" ref="M7:M55" si="7">K7+L7</f>
        <v>19.5</v>
      </c>
      <c r="N7" s="62"/>
      <c r="O7" s="2">
        <v>8.4</v>
      </c>
      <c r="P7" s="2">
        <f>M7+N7+F7+O7</f>
        <v>37.9</v>
      </c>
      <c r="Q7" s="3" t="str">
        <f t="shared" si="5"/>
        <v>DA</v>
      </c>
      <c r="R7" s="3"/>
      <c r="S7" s="63"/>
      <c r="T7" s="54"/>
      <c r="U7" s="4">
        <f t="shared" si="6"/>
        <v>37.9</v>
      </c>
      <c r="V7" s="14">
        <f t="shared" si="2"/>
        <v>5</v>
      </c>
      <c r="W7">
        <f t="shared" ref="W7:W39" si="8">IF(Q7="DA", 1, 0)</f>
        <v>1</v>
      </c>
    </row>
    <row r="8" spans="1:23" x14ac:dyDescent="0.25">
      <c r="A8" s="15">
        <v>3</v>
      </c>
      <c r="B8" s="16" t="s">
        <v>35</v>
      </c>
      <c r="C8" s="16" t="s">
        <v>36</v>
      </c>
      <c r="D8" s="18">
        <v>5</v>
      </c>
      <c r="E8" s="18">
        <v>4</v>
      </c>
      <c r="F8" s="19">
        <f t="shared" si="0"/>
        <v>9</v>
      </c>
      <c r="G8" s="18">
        <v>7.35</v>
      </c>
      <c r="H8" s="18">
        <v>12.45</v>
      </c>
      <c r="I8" s="18"/>
      <c r="J8" s="20"/>
      <c r="K8" s="2">
        <f t="shared" si="3"/>
        <v>7.35</v>
      </c>
      <c r="L8" s="2">
        <f t="shared" si="3"/>
        <v>12.45</v>
      </c>
      <c r="M8" s="51">
        <f t="shared" si="7"/>
        <v>19.799999999999997</v>
      </c>
      <c r="N8" s="62"/>
      <c r="O8" s="2">
        <v>6.7</v>
      </c>
      <c r="P8" s="2">
        <f t="shared" si="4"/>
        <v>35.5</v>
      </c>
      <c r="Q8" s="3" t="str">
        <f t="shared" si="5"/>
        <v>DA</v>
      </c>
      <c r="R8" s="3"/>
      <c r="S8" s="63"/>
      <c r="T8" s="54"/>
      <c r="U8" s="4">
        <f t="shared" si="6"/>
        <v>35.5</v>
      </c>
      <c r="V8" s="14">
        <f t="shared" si="2"/>
        <v>5</v>
      </c>
      <c r="W8">
        <f t="shared" si="8"/>
        <v>1</v>
      </c>
    </row>
    <row r="9" spans="1:23" x14ac:dyDescent="0.25">
      <c r="A9" s="15">
        <v>4</v>
      </c>
      <c r="B9" s="16" t="s">
        <v>37</v>
      </c>
      <c r="C9" s="16" t="s">
        <v>81</v>
      </c>
      <c r="D9" s="18">
        <v>4.5</v>
      </c>
      <c r="E9" s="18">
        <v>5</v>
      </c>
      <c r="F9" s="19">
        <f t="shared" si="0"/>
        <v>9.5</v>
      </c>
      <c r="G9" s="18">
        <v>0.45</v>
      </c>
      <c r="H9" s="18">
        <v>9.3800000000000008</v>
      </c>
      <c r="I9" s="18">
        <v>8.25</v>
      </c>
      <c r="J9" s="20"/>
      <c r="K9" s="2">
        <f t="shared" si="3"/>
        <v>8.25</v>
      </c>
      <c r="L9" s="2">
        <f t="shared" si="3"/>
        <v>9.3800000000000008</v>
      </c>
      <c r="M9" s="51">
        <f t="shared" si="7"/>
        <v>17.630000000000003</v>
      </c>
      <c r="N9" s="62"/>
      <c r="O9" s="2">
        <v>6.2</v>
      </c>
      <c r="P9" s="2">
        <f t="shared" si="4"/>
        <v>33.330000000000005</v>
      </c>
      <c r="Q9" s="3" t="str">
        <f t="shared" si="5"/>
        <v>DA</v>
      </c>
      <c r="R9" s="3"/>
      <c r="S9" s="63"/>
      <c r="T9" s="54"/>
      <c r="U9" s="4">
        <f t="shared" si="6"/>
        <v>33.330000000000005</v>
      </c>
      <c r="V9" s="14">
        <f t="shared" si="2"/>
        <v>5</v>
      </c>
      <c r="W9">
        <f t="shared" si="8"/>
        <v>1</v>
      </c>
    </row>
    <row r="10" spans="1:23" x14ac:dyDescent="0.25">
      <c r="A10" s="15">
        <v>5</v>
      </c>
      <c r="B10" s="16" t="s">
        <v>38</v>
      </c>
      <c r="C10" s="16" t="s">
        <v>82</v>
      </c>
      <c r="D10" s="18">
        <v>3</v>
      </c>
      <c r="E10" s="18">
        <v>3</v>
      </c>
      <c r="F10" s="19">
        <f t="shared" si="0"/>
        <v>6</v>
      </c>
      <c r="G10" s="18">
        <v>0</v>
      </c>
      <c r="H10" s="18"/>
      <c r="I10" s="20"/>
      <c r="J10" s="20"/>
      <c r="K10" s="2">
        <f t="shared" si="3"/>
        <v>0</v>
      </c>
      <c r="L10" s="2">
        <f t="shared" si="3"/>
        <v>0</v>
      </c>
      <c r="M10" s="51">
        <f t="shared" si="7"/>
        <v>0</v>
      </c>
      <c r="N10" s="62"/>
      <c r="O10" s="2"/>
      <c r="P10" s="2">
        <f t="shared" si="4"/>
        <v>6</v>
      </c>
      <c r="Q10" s="3" t="str">
        <f t="shared" si="5"/>
        <v>NE</v>
      </c>
      <c r="R10" s="3"/>
      <c r="S10" s="63"/>
      <c r="T10" s="54"/>
      <c r="U10" s="4">
        <f t="shared" si="6"/>
        <v>6</v>
      </c>
      <c r="V10" s="14">
        <f t="shared" si="2"/>
        <v>5</v>
      </c>
      <c r="W10">
        <f t="shared" si="8"/>
        <v>0</v>
      </c>
    </row>
    <row r="11" spans="1:23" x14ac:dyDescent="0.25">
      <c r="A11" s="15">
        <v>6</v>
      </c>
      <c r="B11" s="16" t="s">
        <v>39</v>
      </c>
      <c r="C11" s="16" t="s">
        <v>83</v>
      </c>
      <c r="D11" s="18">
        <v>3</v>
      </c>
      <c r="E11" s="18">
        <v>2</v>
      </c>
      <c r="F11" s="19">
        <f t="shared" si="0"/>
        <v>5</v>
      </c>
      <c r="G11" s="18"/>
      <c r="H11" s="21">
        <v>0.45</v>
      </c>
      <c r="I11" s="20"/>
      <c r="J11" s="20"/>
      <c r="K11" s="2">
        <f t="shared" si="3"/>
        <v>0</v>
      </c>
      <c r="L11" s="2">
        <f t="shared" si="3"/>
        <v>0.45</v>
      </c>
      <c r="M11" s="51">
        <f t="shared" si="7"/>
        <v>0.45</v>
      </c>
      <c r="N11" s="62"/>
      <c r="O11" s="2">
        <v>4</v>
      </c>
      <c r="P11" s="2">
        <f t="shared" si="4"/>
        <v>9.4499999999999993</v>
      </c>
      <c r="Q11" s="3" t="str">
        <f t="shared" si="5"/>
        <v>NE</v>
      </c>
      <c r="R11" s="3"/>
      <c r="S11" s="63"/>
      <c r="T11" s="54"/>
      <c r="U11" s="4">
        <f t="shared" si="6"/>
        <v>9.4499999999999993</v>
      </c>
      <c r="V11" s="14">
        <f t="shared" si="2"/>
        <v>5</v>
      </c>
      <c r="W11">
        <f t="shared" si="8"/>
        <v>0</v>
      </c>
    </row>
    <row r="12" spans="1:23" x14ac:dyDescent="0.25">
      <c r="A12" s="15">
        <v>7</v>
      </c>
      <c r="B12" s="16" t="s">
        <v>40</v>
      </c>
      <c r="C12" s="16" t="s">
        <v>84</v>
      </c>
      <c r="D12" s="18">
        <v>4</v>
      </c>
      <c r="E12" s="18">
        <v>3</v>
      </c>
      <c r="F12" s="19">
        <f t="shared" si="0"/>
        <v>7</v>
      </c>
      <c r="G12" s="18">
        <v>0</v>
      </c>
      <c r="H12" s="18"/>
      <c r="I12" s="18"/>
      <c r="J12" s="20"/>
      <c r="K12" s="2">
        <f t="shared" si="3"/>
        <v>0</v>
      </c>
      <c r="L12" s="2">
        <f t="shared" si="3"/>
        <v>0</v>
      </c>
      <c r="M12" s="51">
        <f t="shared" si="7"/>
        <v>0</v>
      </c>
      <c r="N12" s="62"/>
      <c r="O12" s="2"/>
      <c r="P12" s="2">
        <f t="shared" si="4"/>
        <v>7</v>
      </c>
      <c r="Q12" s="3" t="str">
        <f t="shared" si="5"/>
        <v>NE</v>
      </c>
      <c r="R12" s="3"/>
      <c r="S12" s="63"/>
      <c r="T12" s="54"/>
      <c r="U12" s="4">
        <f t="shared" si="6"/>
        <v>7</v>
      </c>
      <c r="V12" s="14">
        <f t="shared" si="2"/>
        <v>5</v>
      </c>
      <c r="W12">
        <f t="shared" si="8"/>
        <v>0</v>
      </c>
    </row>
    <row r="13" spans="1:23" x14ac:dyDescent="0.25">
      <c r="A13" s="15">
        <v>8</v>
      </c>
      <c r="B13" s="16" t="s">
        <v>41</v>
      </c>
      <c r="C13" s="16" t="s">
        <v>85</v>
      </c>
      <c r="D13" s="18">
        <v>4</v>
      </c>
      <c r="E13" s="18">
        <v>3.5</v>
      </c>
      <c r="F13" s="19">
        <f t="shared" si="0"/>
        <v>7.5</v>
      </c>
      <c r="G13" s="18">
        <v>0</v>
      </c>
      <c r="H13" s="20">
        <v>1.5</v>
      </c>
      <c r="I13" s="20"/>
      <c r="J13" s="20"/>
      <c r="K13" s="2">
        <f t="shared" si="3"/>
        <v>0</v>
      </c>
      <c r="L13" s="2">
        <f t="shared" si="3"/>
        <v>1.5</v>
      </c>
      <c r="M13" s="51">
        <f t="shared" si="7"/>
        <v>1.5</v>
      </c>
      <c r="N13" s="62"/>
      <c r="O13" s="2"/>
      <c r="P13" s="2">
        <f t="shared" si="4"/>
        <v>9</v>
      </c>
      <c r="Q13" s="3" t="str">
        <f t="shared" si="5"/>
        <v>NE</v>
      </c>
      <c r="R13" s="3"/>
      <c r="S13" s="63"/>
      <c r="T13" s="54"/>
      <c r="U13" s="4">
        <f t="shared" si="6"/>
        <v>9</v>
      </c>
      <c r="V13" s="14">
        <f t="shared" si="2"/>
        <v>5</v>
      </c>
      <c r="W13">
        <f t="shared" si="8"/>
        <v>0</v>
      </c>
    </row>
    <row r="14" spans="1:23" x14ac:dyDescent="0.25">
      <c r="A14" s="15">
        <v>9</v>
      </c>
      <c r="B14" s="16" t="s">
        <v>42</v>
      </c>
      <c r="C14" s="16" t="s">
        <v>86</v>
      </c>
      <c r="D14" s="18">
        <v>5</v>
      </c>
      <c r="E14" s="18">
        <v>5</v>
      </c>
      <c r="F14" s="19">
        <f t="shared" si="0"/>
        <v>10</v>
      </c>
      <c r="G14" s="18">
        <v>7.35</v>
      </c>
      <c r="H14" s="18">
        <v>10.199999999999999</v>
      </c>
      <c r="I14" s="20"/>
      <c r="J14" s="20"/>
      <c r="K14" s="2">
        <f t="shared" si="3"/>
        <v>7.35</v>
      </c>
      <c r="L14" s="2">
        <f t="shared" si="3"/>
        <v>10.199999999999999</v>
      </c>
      <c r="M14" s="51">
        <f t="shared" si="7"/>
        <v>17.549999999999997</v>
      </c>
      <c r="N14" s="62"/>
      <c r="O14" s="2">
        <v>9.1999999999999993</v>
      </c>
      <c r="P14" s="2">
        <f t="shared" si="4"/>
        <v>36.75</v>
      </c>
      <c r="Q14" s="3" t="str">
        <f t="shared" si="5"/>
        <v>DA</v>
      </c>
      <c r="R14" s="3" t="s">
        <v>127</v>
      </c>
      <c r="S14" s="63">
        <v>18</v>
      </c>
      <c r="T14" s="54">
        <v>18</v>
      </c>
      <c r="U14" s="4">
        <f t="shared" si="6"/>
        <v>72.75</v>
      </c>
      <c r="V14" s="14">
        <f t="shared" si="2"/>
        <v>8</v>
      </c>
      <c r="W14">
        <f t="shared" si="8"/>
        <v>1</v>
      </c>
    </row>
    <row r="15" spans="1:23" x14ac:dyDescent="0.25">
      <c r="A15" s="15">
        <v>10</v>
      </c>
      <c r="B15" s="16" t="s">
        <v>43</v>
      </c>
      <c r="C15" s="16" t="s">
        <v>87</v>
      </c>
      <c r="D15" s="18">
        <v>5</v>
      </c>
      <c r="E15" s="18">
        <v>5</v>
      </c>
      <c r="F15" s="19">
        <f t="shared" si="0"/>
        <v>10</v>
      </c>
      <c r="G15" s="18">
        <v>7.95</v>
      </c>
      <c r="H15" s="18">
        <v>13.58</v>
      </c>
      <c r="I15" s="18"/>
      <c r="J15" s="20"/>
      <c r="K15" s="2">
        <f t="shared" si="3"/>
        <v>7.95</v>
      </c>
      <c r="L15" s="2">
        <f t="shared" si="3"/>
        <v>13.58</v>
      </c>
      <c r="M15" s="51">
        <f t="shared" si="7"/>
        <v>21.53</v>
      </c>
      <c r="N15" s="62">
        <v>1</v>
      </c>
      <c r="O15" s="2">
        <v>9.5</v>
      </c>
      <c r="P15" s="2">
        <f t="shared" si="4"/>
        <v>42.03</v>
      </c>
      <c r="Q15" s="3" t="str">
        <f t="shared" si="5"/>
        <v>DA</v>
      </c>
      <c r="R15" s="3" t="s">
        <v>127</v>
      </c>
      <c r="S15" s="63">
        <v>28</v>
      </c>
      <c r="T15" s="54">
        <v>20</v>
      </c>
      <c r="U15" s="4">
        <f t="shared" si="6"/>
        <v>90.03</v>
      </c>
      <c r="V15" s="14">
        <f t="shared" si="2"/>
        <v>10</v>
      </c>
      <c r="W15">
        <f t="shared" si="8"/>
        <v>1</v>
      </c>
    </row>
    <row r="16" spans="1:23" x14ac:dyDescent="0.25">
      <c r="A16" s="15">
        <v>11</v>
      </c>
      <c r="B16" s="16" t="s">
        <v>44</v>
      </c>
      <c r="C16" s="16" t="s">
        <v>88</v>
      </c>
      <c r="D16" s="18">
        <v>4</v>
      </c>
      <c r="E16" s="18">
        <v>3</v>
      </c>
      <c r="F16" s="19">
        <f t="shared" si="0"/>
        <v>7</v>
      </c>
      <c r="G16" s="18">
        <v>0</v>
      </c>
      <c r="H16" s="18"/>
      <c r="I16" s="18"/>
      <c r="J16" s="18"/>
      <c r="K16" s="2">
        <f t="shared" si="3"/>
        <v>0</v>
      </c>
      <c r="L16" s="2">
        <f t="shared" si="3"/>
        <v>0</v>
      </c>
      <c r="M16" s="51">
        <f t="shared" si="7"/>
        <v>0</v>
      </c>
      <c r="N16" s="62"/>
      <c r="O16" s="2"/>
      <c r="P16" s="2">
        <f t="shared" si="4"/>
        <v>7</v>
      </c>
      <c r="Q16" s="3" t="str">
        <f t="shared" si="5"/>
        <v>NE</v>
      </c>
      <c r="R16" s="3"/>
      <c r="S16" s="63"/>
      <c r="T16" s="54"/>
      <c r="U16" s="4">
        <f t="shared" si="6"/>
        <v>7</v>
      </c>
      <c r="V16" s="14">
        <f t="shared" si="2"/>
        <v>5</v>
      </c>
      <c r="W16">
        <f t="shared" si="8"/>
        <v>0</v>
      </c>
    </row>
    <row r="17" spans="1:23" x14ac:dyDescent="0.25">
      <c r="A17" s="15">
        <v>12</v>
      </c>
      <c r="B17" s="16" t="s">
        <v>45</v>
      </c>
      <c r="C17" s="16" t="s">
        <v>89</v>
      </c>
      <c r="D17" s="18">
        <v>4</v>
      </c>
      <c r="E17" s="18">
        <v>4.5</v>
      </c>
      <c r="F17" s="19">
        <f t="shared" si="0"/>
        <v>8.5</v>
      </c>
      <c r="G17" s="18">
        <v>0</v>
      </c>
      <c r="H17" s="20"/>
      <c r="I17" s="20"/>
      <c r="J17" s="20"/>
      <c r="K17" s="2">
        <f t="shared" si="3"/>
        <v>0</v>
      </c>
      <c r="L17" s="2">
        <f t="shared" si="3"/>
        <v>0</v>
      </c>
      <c r="M17" s="51">
        <f t="shared" si="7"/>
        <v>0</v>
      </c>
      <c r="N17" s="62"/>
      <c r="O17" s="2"/>
      <c r="P17" s="2">
        <f t="shared" si="4"/>
        <v>8.5</v>
      </c>
      <c r="Q17" s="3" t="str">
        <f t="shared" si="5"/>
        <v>NE</v>
      </c>
      <c r="R17" s="3"/>
      <c r="S17" s="63"/>
      <c r="T17" s="54"/>
      <c r="U17" s="4">
        <f t="shared" si="6"/>
        <v>8.5</v>
      </c>
      <c r="V17" s="14">
        <f t="shared" si="2"/>
        <v>5</v>
      </c>
      <c r="W17">
        <f t="shared" si="8"/>
        <v>0</v>
      </c>
    </row>
    <row r="18" spans="1:23" x14ac:dyDescent="0.25">
      <c r="A18" s="15">
        <v>13</v>
      </c>
      <c r="B18" s="16" t="s">
        <v>46</v>
      </c>
      <c r="C18" s="16" t="s">
        <v>90</v>
      </c>
      <c r="D18" s="18">
        <v>5</v>
      </c>
      <c r="E18" s="18">
        <v>5</v>
      </c>
      <c r="F18" s="19">
        <f t="shared" si="0"/>
        <v>10</v>
      </c>
      <c r="G18" s="18">
        <v>0</v>
      </c>
      <c r="H18" s="18">
        <v>11.33</v>
      </c>
      <c r="I18" s="18">
        <v>6.6</v>
      </c>
      <c r="J18" s="20"/>
      <c r="K18" s="2">
        <f t="shared" si="3"/>
        <v>6.6</v>
      </c>
      <c r="L18" s="2">
        <f t="shared" si="3"/>
        <v>11.33</v>
      </c>
      <c r="M18" s="51">
        <f t="shared" si="7"/>
        <v>17.93</v>
      </c>
      <c r="N18" s="62"/>
      <c r="O18" s="2">
        <v>6</v>
      </c>
      <c r="P18" s="2">
        <f t="shared" si="4"/>
        <v>33.93</v>
      </c>
      <c r="Q18" s="3" t="str">
        <f t="shared" si="5"/>
        <v>DA</v>
      </c>
      <c r="R18" s="3"/>
      <c r="S18" s="63"/>
      <c r="T18" s="54"/>
      <c r="U18" s="4">
        <f t="shared" si="6"/>
        <v>33.93</v>
      </c>
      <c r="V18" s="14">
        <f t="shared" si="2"/>
        <v>5</v>
      </c>
      <c r="W18">
        <f t="shared" si="8"/>
        <v>1</v>
      </c>
    </row>
    <row r="19" spans="1:23" x14ac:dyDescent="0.25">
      <c r="A19" s="15">
        <v>14</v>
      </c>
      <c r="B19" s="16" t="s">
        <v>47</v>
      </c>
      <c r="C19" s="16" t="s">
        <v>91</v>
      </c>
      <c r="D19" s="18">
        <v>5</v>
      </c>
      <c r="E19" s="18">
        <v>5</v>
      </c>
      <c r="F19" s="19">
        <f t="shared" si="0"/>
        <v>10</v>
      </c>
      <c r="G19" s="18">
        <v>0</v>
      </c>
      <c r="H19" s="18">
        <v>7.05</v>
      </c>
      <c r="I19" s="20">
        <v>7.95</v>
      </c>
      <c r="J19" s="20"/>
      <c r="K19" s="2">
        <f t="shared" si="3"/>
        <v>7.95</v>
      </c>
      <c r="L19" s="2">
        <f t="shared" si="3"/>
        <v>7.05</v>
      </c>
      <c r="M19" s="51">
        <f t="shared" si="7"/>
        <v>15</v>
      </c>
      <c r="N19" s="62"/>
      <c r="O19" s="2">
        <v>8.4</v>
      </c>
      <c r="P19" s="2">
        <f t="shared" si="4"/>
        <v>33.4</v>
      </c>
      <c r="Q19" s="3" t="str">
        <f t="shared" si="5"/>
        <v>DA</v>
      </c>
      <c r="R19" s="3"/>
      <c r="S19" s="63"/>
      <c r="T19" s="54"/>
      <c r="U19" s="4">
        <f t="shared" si="6"/>
        <v>33.4</v>
      </c>
      <c r="V19" s="14">
        <f t="shared" si="2"/>
        <v>5</v>
      </c>
      <c r="W19">
        <f t="shared" si="8"/>
        <v>1</v>
      </c>
    </row>
    <row r="20" spans="1:23" x14ac:dyDescent="0.25">
      <c r="A20" s="15">
        <v>15</v>
      </c>
      <c r="B20" s="16" t="s">
        <v>48</v>
      </c>
      <c r="C20" s="16" t="s">
        <v>92</v>
      </c>
      <c r="D20" s="18">
        <v>5</v>
      </c>
      <c r="E20" s="18">
        <v>5</v>
      </c>
      <c r="F20" s="19">
        <f t="shared" si="0"/>
        <v>10</v>
      </c>
      <c r="G20" s="18">
        <v>2.7</v>
      </c>
      <c r="H20" s="18">
        <v>13.13</v>
      </c>
      <c r="I20" s="20">
        <v>7.95</v>
      </c>
      <c r="J20" s="18"/>
      <c r="K20" s="2">
        <f t="shared" si="3"/>
        <v>7.95</v>
      </c>
      <c r="L20" s="2">
        <f t="shared" si="3"/>
        <v>13.13</v>
      </c>
      <c r="M20" s="51">
        <f t="shared" si="7"/>
        <v>21.080000000000002</v>
      </c>
      <c r="N20" s="62"/>
      <c r="O20" s="2">
        <v>8.3000000000000007</v>
      </c>
      <c r="P20" s="2">
        <f t="shared" si="4"/>
        <v>39.380000000000003</v>
      </c>
      <c r="Q20" s="3" t="str">
        <f t="shared" si="5"/>
        <v>DA</v>
      </c>
      <c r="R20" s="3"/>
      <c r="S20" s="63"/>
      <c r="T20" s="54"/>
      <c r="U20" s="4">
        <f t="shared" si="6"/>
        <v>39.380000000000003</v>
      </c>
      <c r="V20" s="14">
        <f t="shared" si="2"/>
        <v>5</v>
      </c>
      <c r="W20">
        <f t="shared" si="8"/>
        <v>1</v>
      </c>
    </row>
    <row r="21" spans="1:23" x14ac:dyDescent="0.25">
      <c r="A21" s="15">
        <v>16</v>
      </c>
      <c r="B21" s="16" t="s">
        <v>125</v>
      </c>
      <c r="C21" s="16" t="s">
        <v>94</v>
      </c>
      <c r="D21" s="18">
        <v>5</v>
      </c>
      <c r="E21" s="18">
        <v>5</v>
      </c>
      <c r="F21" s="19">
        <f t="shared" si="0"/>
        <v>10</v>
      </c>
      <c r="G21" s="18">
        <v>6.3</v>
      </c>
      <c r="H21" s="18">
        <v>12.15</v>
      </c>
      <c r="I21" s="20"/>
      <c r="J21" s="20"/>
      <c r="K21" s="2">
        <f t="shared" si="3"/>
        <v>6.3</v>
      </c>
      <c r="L21" s="2">
        <f t="shared" si="3"/>
        <v>12.15</v>
      </c>
      <c r="M21" s="51">
        <f t="shared" si="7"/>
        <v>18.45</v>
      </c>
      <c r="N21" s="62"/>
      <c r="O21" s="2">
        <v>7.7</v>
      </c>
      <c r="P21" s="2">
        <f t="shared" si="4"/>
        <v>36.15</v>
      </c>
      <c r="Q21" s="3" t="str">
        <f t="shared" si="5"/>
        <v>DA</v>
      </c>
      <c r="R21" s="3" t="s">
        <v>127</v>
      </c>
      <c r="S21" s="63">
        <v>15</v>
      </c>
      <c r="T21" s="54">
        <v>20</v>
      </c>
      <c r="U21" s="4">
        <f t="shared" si="6"/>
        <v>71.150000000000006</v>
      </c>
      <c r="V21" s="14">
        <f t="shared" si="2"/>
        <v>8</v>
      </c>
      <c r="W21">
        <f t="shared" si="8"/>
        <v>1</v>
      </c>
    </row>
    <row r="22" spans="1:23" x14ac:dyDescent="0.25">
      <c r="A22" s="15">
        <v>17</v>
      </c>
      <c r="B22" s="16" t="s">
        <v>50</v>
      </c>
      <c r="C22" s="16" t="s">
        <v>95</v>
      </c>
      <c r="D22" s="18">
        <v>5</v>
      </c>
      <c r="E22" s="18">
        <v>4.5</v>
      </c>
      <c r="F22" s="19">
        <f t="shared" si="0"/>
        <v>9.5</v>
      </c>
      <c r="G22" s="18">
        <v>5.55</v>
      </c>
      <c r="H22" s="18">
        <v>5.7</v>
      </c>
      <c r="I22" s="20">
        <v>5.7</v>
      </c>
      <c r="J22" s="20"/>
      <c r="K22" s="2">
        <f t="shared" si="3"/>
        <v>5.7</v>
      </c>
      <c r="L22" s="2">
        <f t="shared" si="3"/>
        <v>5.7</v>
      </c>
      <c r="M22" s="51">
        <f t="shared" si="7"/>
        <v>11.4</v>
      </c>
      <c r="N22" s="62"/>
      <c r="O22" s="2">
        <v>6.7</v>
      </c>
      <c r="P22" s="2">
        <f t="shared" si="4"/>
        <v>27.599999999999998</v>
      </c>
      <c r="Q22" s="3" t="str">
        <f t="shared" si="5"/>
        <v>DA</v>
      </c>
      <c r="R22" s="3"/>
      <c r="S22" s="63"/>
      <c r="T22" s="54"/>
      <c r="U22" s="4">
        <f t="shared" si="6"/>
        <v>27.599999999999998</v>
      </c>
      <c r="V22" s="14">
        <f t="shared" si="2"/>
        <v>5</v>
      </c>
      <c r="W22">
        <f t="shared" si="8"/>
        <v>1</v>
      </c>
    </row>
    <row r="23" spans="1:23" x14ac:dyDescent="0.25">
      <c r="A23" s="15">
        <v>18</v>
      </c>
      <c r="B23" s="16" t="s">
        <v>51</v>
      </c>
      <c r="C23" s="16" t="s">
        <v>96</v>
      </c>
      <c r="D23" s="18">
        <v>5</v>
      </c>
      <c r="E23" s="18">
        <v>4.5</v>
      </c>
      <c r="F23" s="19">
        <f t="shared" si="0"/>
        <v>9.5</v>
      </c>
      <c r="G23" s="18">
        <v>8.4</v>
      </c>
      <c r="H23" s="18">
        <v>13.88</v>
      </c>
      <c r="I23" s="20"/>
      <c r="J23" s="20"/>
      <c r="K23" s="2">
        <f t="shared" si="3"/>
        <v>8.4</v>
      </c>
      <c r="L23" s="2">
        <f t="shared" si="3"/>
        <v>13.88</v>
      </c>
      <c r="M23" s="51">
        <f t="shared" si="7"/>
        <v>22.28</v>
      </c>
      <c r="N23" s="62"/>
      <c r="O23" s="2">
        <v>8.6</v>
      </c>
      <c r="P23" s="2">
        <f t="shared" si="4"/>
        <v>40.380000000000003</v>
      </c>
      <c r="Q23" s="3" t="str">
        <f t="shared" si="5"/>
        <v>DA</v>
      </c>
      <c r="R23" s="3"/>
      <c r="S23" s="63"/>
      <c r="T23" s="54"/>
      <c r="U23" s="4">
        <f t="shared" si="6"/>
        <v>40.380000000000003</v>
      </c>
      <c r="V23" s="14">
        <f t="shared" si="2"/>
        <v>5</v>
      </c>
      <c r="W23">
        <f t="shared" si="8"/>
        <v>1</v>
      </c>
    </row>
    <row r="24" spans="1:23" x14ac:dyDescent="0.25">
      <c r="A24" s="15">
        <v>19</v>
      </c>
      <c r="B24" s="16" t="s">
        <v>52</v>
      </c>
      <c r="C24" s="16" t="s">
        <v>97</v>
      </c>
      <c r="D24" s="18">
        <v>5</v>
      </c>
      <c r="E24" s="18">
        <v>5</v>
      </c>
      <c r="F24" s="19">
        <f t="shared" si="0"/>
        <v>10</v>
      </c>
      <c r="G24" s="18">
        <v>6</v>
      </c>
      <c r="H24" s="18">
        <v>10.35</v>
      </c>
      <c r="I24" s="20"/>
      <c r="J24" s="20"/>
      <c r="K24" s="2">
        <f t="shared" si="3"/>
        <v>6</v>
      </c>
      <c r="L24" s="2">
        <f t="shared" si="3"/>
        <v>10.35</v>
      </c>
      <c r="M24" s="51">
        <f t="shared" si="7"/>
        <v>16.350000000000001</v>
      </c>
      <c r="N24" s="62"/>
      <c r="O24" s="2">
        <v>6.3</v>
      </c>
      <c r="P24" s="2">
        <f t="shared" si="4"/>
        <v>32.65</v>
      </c>
      <c r="Q24" s="3" t="str">
        <f t="shared" si="5"/>
        <v>DA</v>
      </c>
      <c r="R24" s="3" t="s">
        <v>127</v>
      </c>
      <c r="S24" s="63">
        <v>15</v>
      </c>
      <c r="T24" s="54">
        <v>15</v>
      </c>
      <c r="U24" s="4">
        <f t="shared" si="6"/>
        <v>62.65</v>
      </c>
      <c r="V24" s="14">
        <f t="shared" si="2"/>
        <v>7</v>
      </c>
      <c r="W24">
        <f t="shared" si="8"/>
        <v>1</v>
      </c>
    </row>
    <row r="25" spans="1:23" x14ac:dyDescent="0.25">
      <c r="A25" s="15">
        <v>20</v>
      </c>
      <c r="B25" s="16" t="s">
        <v>53</v>
      </c>
      <c r="C25" s="16" t="s">
        <v>98</v>
      </c>
      <c r="D25" s="18">
        <v>5</v>
      </c>
      <c r="E25" s="18">
        <v>4.5</v>
      </c>
      <c r="F25" s="19">
        <f t="shared" si="0"/>
        <v>9.5</v>
      </c>
      <c r="G25" s="18">
        <v>4.8</v>
      </c>
      <c r="H25" s="18"/>
      <c r="I25" s="20"/>
      <c r="J25" s="20"/>
      <c r="K25" s="2">
        <f t="shared" si="3"/>
        <v>4.8</v>
      </c>
      <c r="L25" s="2">
        <f t="shared" si="3"/>
        <v>0</v>
      </c>
      <c r="M25" s="51">
        <f t="shared" si="7"/>
        <v>4.8</v>
      </c>
      <c r="N25" s="62"/>
      <c r="O25" s="2"/>
      <c r="P25" s="2">
        <f t="shared" si="4"/>
        <v>14.3</v>
      </c>
      <c r="Q25" s="3" t="str">
        <f t="shared" si="5"/>
        <v>NE</v>
      </c>
      <c r="R25" s="3"/>
      <c r="S25" s="63"/>
      <c r="T25" s="54"/>
      <c r="U25" s="4">
        <f t="shared" si="6"/>
        <v>14.3</v>
      </c>
      <c r="V25" s="14">
        <f t="shared" si="2"/>
        <v>5</v>
      </c>
      <c r="W25">
        <f t="shared" si="8"/>
        <v>0</v>
      </c>
    </row>
    <row r="26" spans="1:23" x14ac:dyDescent="0.25">
      <c r="A26" s="15">
        <v>21</v>
      </c>
      <c r="B26" s="16" t="s">
        <v>54</v>
      </c>
      <c r="C26" s="16" t="s">
        <v>99</v>
      </c>
      <c r="D26" s="18">
        <v>1.5</v>
      </c>
      <c r="E26" s="18">
        <v>2</v>
      </c>
      <c r="F26" s="19">
        <f t="shared" si="0"/>
        <v>3.5</v>
      </c>
      <c r="G26" s="18"/>
      <c r="H26" s="18"/>
      <c r="I26" s="21"/>
      <c r="J26" s="20"/>
      <c r="K26" s="2">
        <f t="shared" si="3"/>
        <v>0</v>
      </c>
      <c r="L26" s="2">
        <f t="shared" si="3"/>
        <v>0</v>
      </c>
      <c r="M26" s="51">
        <f t="shared" si="7"/>
        <v>0</v>
      </c>
      <c r="N26" s="62"/>
      <c r="O26" s="2"/>
      <c r="P26" s="2">
        <f t="shared" si="4"/>
        <v>3.5</v>
      </c>
      <c r="Q26" s="3" t="str">
        <f t="shared" si="5"/>
        <v>NE</v>
      </c>
      <c r="R26" s="3"/>
      <c r="S26" s="63"/>
      <c r="T26" s="54"/>
      <c r="U26" s="4">
        <f t="shared" si="6"/>
        <v>3.5</v>
      </c>
      <c r="V26" s="14">
        <f t="shared" si="2"/>
        <v>5</v>
      </c>
      <c r="W26">
        <f t="shared" si="8"/>
        <v>0</v>
      </c>
    </row>
    <row r="27" spans="1:23" x14ac:dyDescent="0.25">
      <c r="A27" s="15">
        <v>22</v>
      </c>
      <c r="B27" s="16" t="s">
        <v>56</v>
      </c>
      <c r="C27" s="16" t="s">
        <v>101</v>
      </c>
      <c r="D27" s="18">
        <v>5</v>
      </c>
      <c r="E27" s="18">
        <v>5</v>
      </c>
      <c r="F27" s="19">
        <f t="shared" si="0"/>
        <v>10</v>
      </c>
      <c r="G27" s="18">
        <v>0</v>
      </c>
      <c r="H27" s="18">
        <v>5.25</v>
      </c>
      <c r="I27" s="18">
        <v>3.45</v>
      </c>
      <c r="J27" s="20"/>
      <c r="K27" s="2">
        <f t="shared" si="3"/>
        <v>3.45</v>
      </c>
      <c r="L27" s="2">
        <f t="shared" si="3"/>
        <v>5.25</v>
      </c>
      <c r="M27" s="51">
        <f t="shared" si="7"/>
        <v>8.6999999999999993</v>
      </c>
      <c r="N27" s="62"/>
      <c r="O27" s="2">
        <v>4.4000000000000004</v>
      </c>
      <c r="P27" s="2">
        <f t="shared" si="4"/>
        <v>23.1</v>
      </c>
      <c r="Q27" s="3" t="str">
        <f t="shared" si="5"/>
        <v>NE</v>
      </c>
      <c r="R27" s="3"/>
      <c r="S27" s="63"/>
      <c r="T27" s="54"/>
      <c r="U27" s="4">
        <f t="shared" si="6"/>
        <v>23.1</v>
      </c>
      <c r="V27" s="14">
        <f t="shared" si="2"/>
        <v>5</v>
      </c>
      <c r="W27">
        <f t="shared" si="8"/>
        <v>0</v>
      </c>
    </row>
    <row r="28" spans="1:23" x14ac:dyDescent="0.25">
      <c r="A28" s="15">
        <v>23</v>
      </c>
      <c r="B28" s="16" t="s">
        <v>57</v>
      </c>
      <c r="C28" s="16" t="s">
        <v>102</v>
      </c>
      <c r="D28" s="18">
        <v>5</v>
      </c>
      <c r="E28" s="18">
        <v>4.5</v>
      </c>
      <c r="F28" s="19">
        <f t="shared" si="0"/>
        <v>9.5</v>
      </c>
      <c r="G28" s="18">
        <v>3.75</v>
      </c>
      <c r="H28" s="18">
        <v>7.88</v>
      </c>
      <c r="I28" s="18">
        <v>0</v>
      </c>
      <c r="J28" s="20"/>
      <c r="K28" s="2">
        <f t="shared" si="3"/>
        <v>3.75</v>
      </c>
      <c r="L28" s="2">
        <f t="shared" si="3"/>
        <v>7.88</v>
      </c>
      <c r="M28" s="51">
        <f t="shared" si="7"/>
        <v>11.629999999999999</v>
      </c>
      <c r="N28" s="62"/>
      <c r="O28" s="2">
        <v>7</v>
      </c>
      <c r="P28" s="2">
        <f t="shared" si="4"/>
        <v>28.13</v>
      </c>
      <c r="Q28" s="3" t="str">
        <f t="shared" si="5"/>
        <v>NE</v>
      </c>
      <c r="R28" s="3"/>
      <c r="S28" s="63"/>
      <c r="T28" s="54"/>
      <c r="U28" s="4">
        <f t="shared" si="6"/>
        <v>28.13</v>
      </c>
      <c r="V28" s="14">
        <f t="shared" si="2"/>
        <v>5</v>
      </c>
      <c r="W28">
        <f t="shared" si="8"/>
        <v>0</v>
      </c>
    </row>
    <row r="29" spans="1:23" x14ac:dyDescent="0.25">
      <c r="A29" s="15">
        <v>24</v>
      </c>
      <c r="B29" s="16" t="s">
        <v>58</v>
      </c>
      <c r="C29" s="16" t="s">
        <v>103</v>
      </c>
      <c r="D29" s="18">
        <v>5</v>
      </c>
      <c r="E29" s="18">
        <v>5</v>
      </c>
      <c r="F29" s="19">
        <f t="shared" si="0"/>
        <v>10</v>
      </c>
      <c r="G29" s="18"/>
      <c r="H29" s="20"/>
      <c r="I29" s="20"/>
      <c r="J29" s="20"/>
      <c r="K29" s="2">
        <f t="shared" si="3"/>
        <v>0</v>
      </c>
      <c r="L29" s="2">
        <f t="shared" si="3"/>
        <v>0</v>
      </c>
      <c r="M29" s="51">
        <f t="shared" si="7"/>
        <v>0</v>
      </c>
      <c r="N29" s="62"/>
      <c r="O29" s="2"/>
      <c r="P29" s="2">
        <f t="shared" si="4"/>
        <v>10</v>
      </c>
      <c r="Q29" s="3" t="str">
        <f t="shared" si="5"/>
        <v>NE</v>
      </c>
      <c r="R29" s="3"/>
      <c r="S29" s="63"/>
      <c r="T29" s="54"/>
      <c r="U29" s="4">
        <f t="shared" si="6"/>
        <v>10</v>
      </c>
      <c r="V29" s="14">
        <f t="shared" si="2"/>
        <v>5</v>
      </c>
      <c r="W29">
        <f t="shared" si="8"/>
        <v>0</v>
      </c>
    </row>
    <row r="30" spans="1:23" x14ac:dyDescent="0.25">
      <c r="A30" s="15">
        <v>25</v>
      </c>
      <c r="B30" s="16" t="s">
        <v>60</v>
      </c>
      <c r="C30" s="16" t="s">
        <v>105</v>
      </c>
      <c r="D30" s="18">
        <v>2.5</v>
      </c>
      <c r="E30" s="18">
        <v>2</v>
      </c>
      <c r="F30" s="19">
        <f t="shared" si="0"/>
        <v>4.5</v>
      </c>
      <c r="G30" s="18"/>
      <c r="H30" s="18"/>
      <c r="I30" s="18"/>
      <c r="J30" s="20"/>
      <c r="K30" s="2">
        <f t="shared" si="3"/>
        <v>0</v>
      </c>
      <c r="L30" s="2">
        <f t="shared" si="3"/>
        <v>0</v>
      </c>
      <c r="M30" s="51">
        <f t="shared" si="7"/>
        <v>0</v>
      </c>
      <c r="N30" s="62"/>
      <c r="O30" s="2"/>
      <c r="P30" s="2">
        <f t="shared" si="4"/>
        <v>4.5</v>
      </c>
      <c r="Q30" s="3" t="str">
        <f t="shared" si="5"/>
        <v>NE</v>
      </c>
      <c r="R30" s="3"/>
      <c r="S30" s="63"/>
      <c r="T30" s="54"/>
      <c r="U30" s="4">
        <f t="shared" si="6"/>
        <v>4.5</v>
      </c>
      <c r="V30" s="14">
        <f t="shared" si="2"/>
        <v>5</v>
      </c>
      <c r="W30">
        <f t="shared" si="8"/>
        <v>0</v>
      </c>
    </row>
    <row r="31" spans="1:23" x14ac:dyDescent="0.25">
      <c r="A31" s="15">
        <v>26</v>
      </c>
      <c r="B31" s="16" t="s">
        <v>61</v>
      </c>
      <c r="C31" s="16" t="s">
        <v>106</v>
      </c>
      <c r="D31" s="18">
        <v>4</v>
      </c>
      <c r="E31" s="18">
        <v>3.5</v>
      </c>
      <c r="F31" s="19">
        <f t="shared" si="0"/>
        <v>7.5</v>
      </c>
      <c r="G31" s="18"/>
      <c r="H31" s="18"/>
      <c r="I31" s="18"/>
      <c r="J31" s="20"/>
      <c r="K31" s="2">
        <f t="shared" si="3"/>
        <v>0</v>
      </c>
      <c r="L31" s="2">
        <f t="shared" si="3"/>
        <v>0</v>
      </c>
      <c r="M31" s="51">
        <f t="shared" si="7"/>
        <v>0</v>
      </c>
      <c r="N31" s="62"/>
      <c r="O31" s="2"/>
      <c r="P31" s="2">
        <f t="shared" si="4"/>
        <v>7.5</v>
      </c>
      <c r="Q31" s="3" t="str">
        <f t="shared" si="5"/>
        <v>NE</v>
      </c>
      <c r="R31" s="3"/>
      <c r="S31" s="63"/>
      <c r="T31" s="54"/>
      <c r="U31" s="4">
        <f t="shared" si="6"/>
        <v>7.5</v>
      </c>
      <c r="V31" s="14">
        <f t="shared" si="2"/>
        <v>5</v>
      </c>
      <c r="W31">
        <f t="shared" si="8"/>
        <v>0</v>
      </c>
    </row>
    <row r="32" spans="1:23" x14ac:dyDescent="0.25">
      <c r="A32" s="15">
        <v>27</v>
      </c>
      <c r="B32" s="16" t="s">
        <v>62</v>
      </c>
      <c r="C32" s="16" t="s">
        <v>107</v>
      </c>
      <c r="D32" s="18">
        <v>5</v>
      </c>
      <c r="E32" s="18">
        <v>5</v>
      </c>
      <c r="F32" s="19">
        <f t="shared" si="0"/>
        <v>10</v>
      </c>
      <c r="G32" s="18">
        <v>6.15</v>
      </c>
      <c r="H32" s="18">
        <v>2.5499999999999998</v>
      </c>
      <c r="I32" s="18"/>
      <c r="J32" s="20">
        <v>13.8</v>
      </c>
      <c r="K32" s="2">
        <f t="shared" si="3"/>
        <v>6.15</v>
      </c>
      <c r="L32" s="2">
        <f t="shared" si="3"/>
        <v>13.8</v>
      </c>
      <c r="M32" s="51">
        <f t="shared" si="7"/>
        <v>19.950000000000003</v>
      </c>
      <c r="N32" s="62"/>
      <c r="O32" s="2">
        <v>6.9</v>
      </c>
      <c r="P32" s="2">
        <f t="shared" si="4"/>
        <v>36.85</v>
      </c>
      <c r="Q32" s="3" t="str">
        <f t="shared" si="5"/>
        <v>DA</v>
      </c>
      <c r="R32" s="3"/>
      <c r="S32" s="63"/>
      <c r="T32" s="54"/>
      <c r="U32" s="4">
        <f t="shared" si="6"/>
        <v>36.85</v>
      </c>
      <c r="V32" s="14">
        <f t="shared" si="2"/>
        <v>5</v>
      </c>
      <c r="W32">
        <f t="shared" si="8"/>
        <v>1</v>
      </c>
    </row>
    <row r="33" spans="1:23" x14ac:dyDescent="0.25">
      <c r="A33" s="15">
        <v>28</v>
      </c>
      <c r="B33" s="16" t="s">
        <v>65</v>
      </c>
      <c r="C33" s="16" t="s">
        <v>110</v>
      </c>
      <c r="D33" s="18">
        <v>3.5</v>
      </c>
      <c r="E33" s="18">
        <v>2</v>
      </c>
      <c r="F33" s="19">
        <f t="shared" si="0"/>
        <v>5.5</v>
      </c>
      <c r="G33" s="18">
        <v>0</v>
      </c>
      <c r="H33" s="18">
        <v>0</v>
      </c>
      <c r="I33" s="20"/>
      <c r="J33" s="20"/>
      <c r="K33" s="2">
        <f t="shared" si="3"/>
        <v>0</v>
      </c>
      <c r="L33" s="2">
        <f t="shared" si="3"/>
        <v>0</v>
      </c>
      <c r="M33" s="51">
        <f t="shared" si="7"/>
        <v>0</v>
      </c>
      <c r="N33" s="62"/>
      <c r="O33" s="2"/>
      <c r="P33" s="2">
        <f t="shared" si="4"/>
        <v>5.5</v>
      </c>
      <c r="Q33" s="3" t="str">
        <f t="shared" si="5"/>
        <v>NE</v>
      </c>
      <c r="R33" s="3"/>
      <c r="S33" s="63"/>
      <c r="T33" s="54"/>
      <c r="U33" s="4">
        <f t="shared" si="6"/>
        <v>5.5</v>
      </c>
      <c r="V33" s="14">
        <f t="shared" si="2"/>
        <v>5</v>
      </c>
      <c r="W33">
        <f t="shared" si="8"/>
        <v>0</v>
      </c>
    </row>
    <row r="34" spans="1:23" x14ac:dyDescent="0.25">
      <c r="A34" s="15">
        <v>29</v>
      </c>
      <c r="B34" s="16" t="s">
        <v>66</v>
      </c>
      <c r="C34" s="16" t="s">
        <v>111</v>
      </c>
      <c r="D34" s="18">
        <v>5</v>
      </c>
      <c r="E34" s="18">
        <v>4.5</v>
      </c>
      <c r="F34" s="19">
        <f t="shared" si="0"/>
        <v>9.5</v>
      </c>
      <c r="G34" s="18">
        <v>4.8</v>
      </c>
      <c r="H34" s="18">
        <v>6.75</v>
      </c>
      <c r="I34" s="18">
        <v>5</v>
      </c>
      <c r="J34" s="20"/>
      <c r="K34" s="2">
        <f t="shared" si="3"/>
        <v>5</v>
      </c>
      <c r="L34" s="2">
        <f t="shared" si="3"/>
        <v>6.75</v>
      </c>
      <c r="M34" s="51">
        <f t="shared" si="7"/>
        <v>11.75</v>
      </c>
      <c r="N34" s="62"/>
      <c r="O34" s="2">
        <v>4.9000000000000004</v>
      </c>
      <c r="P34" s="2">
        <f t="shared" si="4"/>
        <v>26.15</v>
      </c>
      <c r="Q34" s="3" t="str">
        <f t="shared" si="5"/>
        <v>DA</v>
      </c>
      <c r="R34" s="3"/>
      <c r="S34" s="63"/>
      <c r="T34" s="54"/>
      <c r="U34" s="4">
        <f t="shared" si="6"/>
        <v>26.15</v>
      </c>
      <c r="V34" s="14">
        <f t="shared" si="2"/>
        <v>5</v>
      </c>
      <c r="W34">
        <f t="shared" si="8"/>
        <v>1</v>
      </c>
    </row>
    <row r="35" spans="1:23" x14ac:dyDescent="0.25">
      <c r="A35" s="15">
        <v>30</v>
      </c>
      <c r="B35" s="16" t="s">
        <v>67</v>
      </c>
      <c r="C35" s="16" t="s">
        <v>112</v>
      </c>
      <c r="D35" s="18">
        <v>3.5</v>
      </c>
      <c r="E35" s="18">
        <v>3.5</v>
      </c>
      <c r="F35" s="19">
        <f t="shared" si="0"/>
        <v>7</v>
      </c>
      <c r="G35" s="18">
        <v>8.4</v>
      </c>
      <c r="H35" s="18"/>
      <c r="I35" s="20"/>
      <c r="J35" s="18">
        <v>8.25</v>
      </c>
      <c r="K35" s="2">
        <f t="shared" si="3"/>
        <v>8.4</v>
      </c>
      <c r="L35" s="2">
        <f t="shared" si="3"/>
        <v>8.25</v>
      </c>
      <c r="M35" s="51">
        <f t="shared" si="7"/>
        <v>16.649999999999999</v>
      </c>
      <c r="N35" s="62"/>
      <c r="O35" s="2">
        <v>8</v>
      </c>
      <c r="P35" s="2">
        <f t="shared" si="4"/>
        <v>31.65</v>
      </c>
      <c r="Q35" s="3" t="str">
        <f t="shared" si="5"/>
        <v>DA</v>
      </c>
      <c r="R35" s="3"/>
      <c r="S35" s="63"/>
      <c r="T35" s="54"/>
      <c r="U35" s="4">
        <f t="shared" si="6"/>
        <v>31.65</v>
      </c>
      <c r="V35" s="14">
        <f t="shared" si="2"/>
        <v>5</v>
      </c>
      <c r="W35">
        <f t="shared" si="8"/>
        <v>1</v>
      </c>
    </row>
    <row r="36" spans="1:23" x14ac:dyDescent="0.25">
      <c r="A36" s="15">
        <v>31</v>
      </c>
      <c r="B36" s="16" t="s">
        <v>26</v>
      </c>
      <c r="C36" s="16" t="s">
        <v>27</v>
      </c>
      <c r="D36" s="18">
        <v>4</v>
      </c>
      <c r="E36" s="18">
        <v>5</v>
      </c>
      <c r="F36" s="19">
        <f t="shared" si="0"/>
        <v>9</v>
      </c>
      <c r="G36" s="18"/>
      <c r="H36" s="18"/>
      <c r="I36" s="20"/>
      <c r="J36" s="20"/>
      <c r="K36" s="2">
        <f t="shared" si="3"/>
        <v>0</v>
      </c>
      <c r="L36" s="2">
        <f t="shared" si="3"/>
        <v>0</v>
      </c>
      <c r="M36" s="51">
        <f t="shared" si="7"/>
        <v>0</v>
      </c>
      <c r="N36" s="62"/>
      <c r="O36" s="2"/>
      <c r="P36" s="2">
        <f t="shared" si="4"/>
        <v>9</v>
      </c>
      <c r="Q36" s="3" t="str">
        <f t="shared" si="5"/>
        <v>NE</v>
      </c>
      <c r="R36" s="3"/>
      <c r="S36" s="63"/>
      <c r="T36" s="54"/>
      <c r="U36" s="4">
        <f t="shared" si="6"/>
        <v>9</v>
      </c>
      <c r="V36" s="14">
        <f t="shared" si="2"/>
        <v>5</v>
      </c>
      <c r="W36">
        <f t="shared" si="8"/>
        <v>0</v>
      </c>
    </row>
    <row r="37" spans="1:23" x14ac:dyDescent="0.25">
      <c r="A37" s="15">
        <v>32</v>
      </c>
      <c r="B37" s="16" t="s">
        <v>73</v>
      </c>
      <c r="C37" s="16" t="s">
        <v>116</v>
      </c>
      <c r="D37" s="20">
        <v>2.5</v>
      </c>
      <c r="E37" s="20">
        <v>1.5</v>
      </c>
      <c r="F37" s="19">
        <f t="shared" si="0"/>
        <v>4</v>
      </c>
      <c r="G37" s="20"/>
      <c r="H37" s="20"/>
      <c r="I37" s="20"/>
      <c r="J37" s="20"/>
      <c r="K37" s="2">
        <f t="shared" si="3"/>
        <v>0</v>
      </c>
      <c r="L37" s="2">
        <f t="shared" si="3"/>
        <v>0</v>
      </c>
      <c r="M37" s="51">
        <f t="shared" si="7"/>
        <v>0</v>
      </c>
      <c r="N37" s="63"/>
      <c r="O37" s="2"/>
      <c r="P37" s="2">
        <f t="shared" si="4"/>
        <v>4</v>
      </c>
      <c r="Q37" s="3" t="str">
        <f t="shared" si="5"/>
        <v>NE</v>
      </c>
      <c r="R37" s="3"/>
      <c r="S37" s="63"/>
      <c r="T37" s="54"/>
      <c r="U37" s="4">
        <f t="shared" si="6"/>
        <v>4</v>
      </c>
      <c r="V37" s="14">
        <f t="shared" si="2"/>
        <v>5</v>
      </c>
      <c r="W37">
        <f t="shared" si="8"/>
        <v>0</v>
      </c>
    </row>
    <row r="38" spans="1:23" x14ac:dyDescent="0.25">
      <c r="A38" s="15">
        <v>33</v>
      </c>
      <c r="B38" s="16" t="s">
        <v>78</v>
      </c>
      <c r="C38" s="16" t="s">
        <v>121</v>
      </c>
      <c r="D38" s="20">
        <v>2.5</v>
      </c>
      <c r="E38" s="20">
        <v>2</v>
      </c>
      <c r="F38" s="19">
        <f t="shared" si="0"/>
        <v>4.5</v>
      </c>
      <c r="G38" s="20"/>
      <c r="H38" s="20"/>
      <c r="I38" s="20"/>
      <c r="J38" s="20"/>
      <c r="K38" s="2">
        <f t="shared" si="3"/>
        <v>0</v>
      </c>
      <c r="L38" s="2">
        <f t="shared" si="3"/>
        <v>0</v>
      </c>
      <c r="M38" s="51">
        <f t="shared" si="7"/>
        <v>0</v>
      </c>
      <c r="N38" s="63"/>
      <c r="O38" s="2"/>
      <c r="P38" s="2">
        <f t="shared" si="4"/>
        <v>4.5</v>
      </c>
      <c r="Q38" s="3" t="str">
        <f t="shared" si="5"/>
        <v>NE</v>
      </c>
      <c r="R38" s="3"/>
      <c r="S38" s="63"/>
      <c r="T38" s="54"/>
      <c r="U38" s="4">
        <f t="shared" si="6"/>
        <v>4.5</v>
      </c>
      <c r="V38" s="14">
        <f t="shared" si="2"/>
        <v>5</v>
      </c>
      <c r="W38">
        <f t="shared" si="8"/>
        <v>0</v>
      </c>
    </row>
    <row r="39" spans="1:23" ht="16.5" thickBot="1" x14ac:dyDescent="0.3">
      <c r="A39" s="15">
        <v>34</v>
      </c>
      <c r="B39" s="34" t="s">
        <v>79</v>
      </c>
      <c r="C39" s="33" t="s">
        <v>122</v>
      </c>
      <c r="D39" s="26">
        <v>0.5</v>
      </c>
      <c r="E39" s="26">
        <v>0.5</v>
      </c>
      <c r="F39" s="28">
        <f t="shared" si="0"/>
        <v>1</v>
      </c>
      <c r="G39" s="26"/>
      <c r="H39" s="26"/>
      <c r="I39" s="25"/>
      <c r="J39" s="25"/>
      <c r="K39" s="31">
        <f t="shared" si="3"/>
        <v>0</v>
      </c>
      <c r="L39" s="31">
        <f t="shared" si="3"/>
        <v>0</v>
      </c>
      <c r="M39" s="52">
        <f t="shared" si="7"/>
        <v>0</v>
      </c>
      <c r="N39" s="63"/>
      <c r="O39" s="2"/>
      <c r="P39" s="2">
        <f t="shared" si="4"/>
        <v>1</v>
      </c>
      <c r="Q39" s="3" t="str">
        <f t="shared" si="5"/>
        <v>NE</v>
      </c>
      <c r="R39" s="3"/>
      <c r="S39" s="63"/>
      <c r="T39" s="54"/>
      <c r="U39" s="37">
        <f t="shared" si="6"/>
        <v>1</v>
      </c>
      <c r="V39" s="30">
        <f t="shared" si="2"/>
        <v>5</v>
      </c>
      <c r="W39">
        <f t="shared" si="8"/>
        <v>0</v>
      </c>
    </row>
    <row r="40" spans="1:23" s="6" customFormat="1" ht="16.5" thickTop="1" x14ac:dyDescent="0.25">
      <c r="A40" s="15">
        <v>35</v>
      </c>
      <c r="B40" s="23" t="s">
        <v>74</v>
      </c>
      <c r="C40" s="27" t="s">
        <v>117</v>
      </c>
      <c r="D40" s="27"/>
      <c r="E40" s="27">
        <v>0.5</v>
      </c>
      <c r="F40" s="29">
        <f t="shared" si="0"/>
        <v>0.5</v>
      </c>
      <c r="G40" s="27"/>
      <c r="H40" s="27"/>
      <c r="I40" s="24"/>
      <c r="J40" s="24"/>
      <c r="K40" s="35">
        <f t="shared" si="3"/>
        <v>0</v>
      </c>
      <c r="L40" s="36">
        <f t="shared" si="3"/>
        <v>0</v>
      </c>
      <c r="M40" s="53">
        <f t="shared" si="7"/>
        <v>0</v>
      </c>
      <c r="N40" s="63"/>
      <c r="O40" s="2"/>
      <c r="P40" s="2">
        <f t="shared" si="4"/>
        <v>0.5</v>
      </c>
      <c r="Q40" s="3" t="str">
        <f t="shared" si="5"/>
        <v>NE</v>
      </c>
      <c r="R40" s="3"/>
      <c r="S40" s="63"/>
      <c r="T40" s="55"/>
      <c r="U40" s="38">
        <f t="shared" si="6"/>
        <v>0.5</v>
      </c>
      <c r="V40" s="39">
        <f t="shared" si="2"/>
        <v>5</v>
      </c>
      <c r="W40" s="32"/>
    </row>
    <row r="41" spans="1:23" x14ac:dyDescent="0.25">
      <c r="A41" s="15">
        <v>36</v>
      </c>
      <c r="B41" s="22" t="s">
        <v>80</v>
      </c>
      <c r="C41" s="20" t="s">
        <v>124</v>
      </c>
      <c r="D41" s="20"/>
      <c r="E41" s="20">
        <v>0.5</v>
      </c>
      <c r="F41" s="19">
        <f>D41+E41</f>
        <v>0.5</v>
      </c>
      <c r="G41" s="20"/>
      <c r="H41" s="20"/>
      <c r="I41" s="20"/>
      <c r="J41" s="20"/>
      <c r="K41" s="31">
        <f t="shared" ref="K41:L55" si="9">MAX(G41,I41)</f>
        <v>0</v>
      </c>
      <c r="L41" s="31">
        <f t="shared" si="9"/>
        <v>0</v>
      </c>
      <c r="M41" s="51">
        <f t="shared" si="7"/>
        <v>0</v>
      </c>
      <c r="N41" s="63"/>
      <c r="O41" s="2"/>
      <c r="P41" s="2">
        <f t="shared" si="4"/>
        <v>0.5</v>
      </c>
      <c r="Q41" s="3" t="str">
        <f t="shared" si="5"/>
        <v>NE</v>
      </c>
      <c r="R41" s="3"/>
      <c r="S41" s="63"/>
      <c r="T41" s="54"/>
      <c r="U41" s="4">
        <f t="shared" si="6"/>
        <v>0.5</v>
      </c>
      <c r="V41" s="14">
        <f t="shared" si="2"/>
        <v>5</v>
      </c>
      <c r="W41" s="7"/>
    </row>
    <row r="42" spans="1:23" x14ac:dyDescent="0.25">
      <c r="A42" s="15">
        <v>37</v>
      </c>
      <c r="B42" s="16" t="s">
        <v>55</v>
      </c>
      <c r="C42" s="17" t="s">
        <v>100</v>
      </c>
      <c r="D42" s="18"/>
      <c r="E42" s="18">
        <v>3.5</v>
      </c>
      <c r="F42" s="19">
        <f>D42+E42</f>
        <v>3.5</v>
      </c>
      <c r="G42" s="18"/>
      <c r="H42" s="18"/>
      <c r="I42" s="20"/>
      <c r="J42" s="20"/>
      <c r="K42" s="31">
        <f t="shared" si="9"/>
        <v>0</v>
      </c>
      <c r="L42" s="31">
        <f t="shared" si="9"/>
        <v>0</v>
      </c>
      <c r="M42" s="51">
        <f t="shared" si="7"/>
        <v>0</v>
      </c>
      <c r="N42" s="62"/>
      <c r="O42" s="2"/>
      <c r="P42" s="2">
        <f t="shared" si="4"/>
        <v>3.5</v>
      </c>
      <c r="Q42" s="3" t="str">
        <f t="shared" si="5"/>
        <v>NE</v>
      </c>
      <c r="R42" s="3"/>
      <c r="S42" s="63"/>
      <c r="T42" s="54"/>
      <c r="U42" s="4">
        <f t="shared" si="6"/>
        <v>3.5</v>
      </c>
      <c r="V42" s="14">
        <f t="shared" si="2"/>
        <v>5</v>
      </c>
      <c r="W42" s="7"/>
    </row>
    <row r="43" spans="1:23" x14ac:dyDescent="0.25">
      <c r="A43" s="15">
        <v>38</v>
      </c>
      <c r="B43" s="22" t="s">
        <v>75</v>
      </c>
      <c r="C43" s="20" t="s">
        <v>118</v>
      </c>
      <c r="D43" s="20"/>
      <c r="E43" s="20">
        <v>1.5</v>
      </c>
      <c r="F43" s="19">
        <f t="shared" si="0"/>
        <v>1.5</v>
      </c>
      <c r="G43" s="20"/>
      <c r="H43" s="20"/>
      <c r="I43" s="20"/>
      <c r="J43" s="20"/>
      <c r="K43" s="31">
        <f t="shared" si="9"/>
        <v>0</v>
      </c>
      <c r="L43" s="31">
        <f t="shared" si="9"/>
        <v>0</v>
      </c>
      <c r="M43" s="51">
        <f t="shared" si="7"/>
        <v>0</v>
      </c>
      <c r="N43" s="63"/>
      <c r="O43" s="2"/>
      <c r="P43" s="2">
        <f t="shared" si="4"/>
        <v>1.5</v>
      </c>
      <c r="Q43" s="3" t="str">
        <f t="shared" si="5"/>
        <v>NE</v>
      </c>
      <c r="R43" s="3"/>
      <c r="S43" s="63"/>
      <c r="T43" s="54"/>
      <c r="U43" s="4">
        <f t="shared" si="6"/>
        <v>1.5</v>
      </c>
      <c r="V43" s="14">
        <f t="shared" si="2"/>
        <v>5</v>
      </c>
    </row>
    <row r="44" spans="1:23" x14ac:dyDescent="0.25">
      <c r="A44" s="15">
        <v>39</v>
      </c>
      <c r="B44" s="22" t="s">
        <v>76</v>
      </c>
      <c r="C44" s="20" t="s">
        <v>119</v>
      </c>
      <c r="D44" s="20"/>
      <c r="E44" s="20">
        <v>1.5</v>
      </c>
      <c r="F44" s="19">
        <f t="shared" si="0"/>
        <v>1.5</v>
      </c>
      <c r="G44" s="20"/>
      <c r="H44" s="20"/>
      <c r="I44" s="20"/>
      <c r="J44" s="20"/>
      <c r="K44" s="31">
        <f t="shared" si="9"/>
        <v>0</v>
      </c>
      <c r="L44" s="31">
        <f t="shared" si="9"/>
        <v>0</v>
      </c>
      <c r="M44" s="51">
        <f t="shared" si="7"/>
        <v>0</v>
      </c>
      <c r="N44" s="63"/>
      <c r="O44" s="2"/>
      <c r="P44" s="2">
        <f t="shared" si="4"/>
        <v>1.5</v>
      </c>
      <c r="Q44" s="3" t="str">
        <f t="shared" si="5"/>
        <v>NE</v>
      </c>
      <c r="R44" s="3"/>
      <c r="S44" s="63"/>
      <c r="T44" s="54"/>
      <c r="U44" s="4">
        <f t="shared" si="6"/>
        <v>1.5</v>
      </c>
      <c r="V44" s="14">
        <f t="shared" si="2"/>
        <v>5</v>
      </c>
    </row>
    <row r="45" spans="1:23" x14ac:dyDescent="0.25">
      <c r="A45" s="15">
        <v>40</v>
      </c>
      <c r="B45" s="22" t="s">
        <v>77</v>
      </c>
      <c r="C45" s="20" t="s">
        <v>120</v>
      </c>
      <c r="D45" s="20"/>
      <c r="E45" s="20">
        <v>0.5</v>
      </c>
      <c r="F45" s="19">
        <f t="shared" si="0"/>
        <v>0.5</v>
      </c>
      <c r="G45" s="20"/>
      <c r="H45" s="20"/>
      <c r="I45" s="20"/>
      <c r="J45" s="20"/>
      <c r="K45" s="31">
        <f t="shared" si="9"/>
        <v>0</v>
      </c>
      <c r="L45" s="31">
        <f t="shared" si="9"/>
        <v>0</v>
      </c>
      <c r="M45" s="51">
        <f t="shared" si="7"/>
        <v>0</v>
      </c>
      <c r="N45" s="63"/>
      <c r="O45" s="2"/>
      <c r="P45" s="2">
        <f t="shared" si="4"/>
        <v>0.5</v>
      </c>
      <c r="Q45" s="3" t="str">
        <f t="shared" si="5"/>
        <v>NE</v>
      </c>
      <c r="R45" s="3"/>
      <c r="S45" s="63"/>
      <c r="T45" s="54"/>
      <c r="U45" s="4">
        <f t="shared" si="6"/>
        <v>0.5</v>
      </c>
      <c r="V45" s="14">
        <f t="shared" si="2"/>
        <v>5</v>
      </c>
    </row>
    <row r="46" spans="1:23" x14ac:dyDescent="0.25">
      <c r="A46" s="15">
        <v>41</v>
      </c>
      <c r="B46" s="16" t="s">
        <v>70</v>
      </c>
      <c r="C46" s="17" t="s">
        <v>113</v>
      </c>
      <c r="D46" s="18"/>
      <c r="E46" s="18">
        <v>1</v>
      </c>
      <c r="F46" s="19">
        <f t="shared" si="0"/>
        <v>1</v>
      </c>
      <c r="G46" s="18"/>
      <c r="H46" s="18"/>
      <c r="I46" s="18"/>
      <c r="J46" s="20"/>
      <c r="K46" s="31">
        <f t="shared" si="9"/>
        <v>0</v>
      </c>
      <c r="L46" s="31">
        <f t="shared" si="9"/>
        <v>0</v>
      </c>
      <c r="M46" s="51">
        <f t="shared" si="7"/>
        <v>0</v>
      </c>
      <c r="N46" s="62"/>
      <c r="O46" s="2"/>
      <c r="P46" s="2">
        <f t="shared" si="4"/>
        <v>1</v>
      </c>
      <c r="Q46" s="3" t="str">
        <f t="shared" si="5"/>
        <v>NE</v>
      </c>
      <c r="R46" s="3"/>
      <c r="S46" s="63"/>
      <c r="T46" s="54"/>
      <c r="U46" s="4">
        <f t="shared" si="6"/>
        <v>1</v>
      </c>
      <c r="V46" s="14">
        <f t="shared" si="2"/>
        <v>5</v>
      </c>
      <c r="W46">
        <f t="shared" ref="W46:W55" si="10">IF(Q46="DA", 1, 0)</f>
        <v>0</v>
      </c>
    </row>
    <row r="47" spans="1:23" x14ac:dyDescent="0.25">
      <c r="A47" s="15">
        <v>42</v>
      </c>
      <c r="B47" s="16" t="s">
        <v>71</v>
      </c>
      <c r="C47" s="17" t="s">
        <v>114</v>
      </c>
      <c r="D47" s="18"/>
      <c r="E47" s="18">
        <v>1</v>
      </c>
      <c r="F47" s="19">
        <f t="shared" si="0"/>
        <v>1</v>
      </c>
      <c r="G47" s="18"/>
      <c r="H47" s="18"/>
      <c r="I47" s="20"/>
      <c r="J47" s="18"/>
      <c r="K47" s="31">
        <f t="shared" si="9"/>
        <v>0</v>
      </c>
      <c r="L47" s="31">
        <f t="shared" si="9"/>
        <v>0</v>
      </c>
      <c r="M47" s="51">
        <f t="shared" si="7"/>
        <v>0</v>
      </c>
      <c r="N47" s="62"/>
      <c r="O47" s="2"/>
      <c r="P47" s="2">
        <f t="shared" si="4"/>
        <v>1</v>
      </c>
      <c r="Q47" s="3" t="str">
        <f t="shared" si="5"/>
        <v>NE</v>
      </c>
      <c r="R47" s="3"/>
      <c r="S47" s="63"/>
      <c r="T47" s="54"/>
      <c r="U47" s="4">
        <f t="shared" si="6"/>
        <v>1</v>
      </c>
      <c r="V47" s="14">
        <f t="shared" si="2"/>
        <v>5</v>
      </c>
      <c r="W47">
        <f t="shared" si="10"/>
        <v>0</v>
      </c>
    </row>
    <row r="48" spans="1:23" x14ac:dyDescent="0.25">
      <c r="A48" s="15">
        <v>43</v>
      </c>
      <c r="B48" s="16" t="s">
        <v>72</v>
      </c>
      <c r="C48" s="17" t="s">
        <v>115</v>
      </c>
      <c r="D48" s="18"/>
      <c r="E48" s="18">
        <v>1.5</v>
      </c>
      <c r="F48" s="19">
        <f t="shared" si="0"/>
        <v>1.5</v>
      </c>
      <c r="G48" s="18"/>
      <c r="H48" s="20"/>
      <c r="I48" s="20"/>
      <c r="J48" s="20"/>
      <c r="K48" s="31">
        <f t="shared" si="9"/>
        <v>0</v>
      </c>
      <c r="L48" s="31">
        <f t="shared" si="9"/>
        <v>0</v>
      </c>
      <c r="M48" s="51">
        <f t="shared" si="7"/>
        <v>0</v>
      </c>
      <c r="N48" s="62"/>
      <c r="O48" s="2"/>
      <c r="P48" s="2">
        <f t="shared" si="4"/>
        <v>1.5</v>
      </c>
      <c r="Q48" s="3" t="str">
        <f t="shared" si="5"/>
        <v>NE</v>
      </c>
      <c r="R48" s="3"/>
      <c r="S48" s="63"/>
      <c r="T48" s="54"/>
      <c r="U48" s="4">
        <f t="shared" si="6"/>
        <v>1.5</v>
      </c>
      <c r="V48" s="14">
        <f t="shared" si="2"/>
        <v>5</v>
      </c>
      <c r="W48">
        <f t="shared" si="10"/>
        <v>0</v>
      </c>
    </row>
    <row r="49" spans="1:23" x14ac:dyDescent="0.25">
      <c r="A49" s="15">
        <v>44</v>
      </c>
      <c r="B49" s="16" t="s">
        <v>68</v>
      </c>
      <c r="C49" s="17"/>
      <c r="D49" s="18"/>
      <c r="E49" s="18">
        <v>1</v>
      </c>
      <c r="F49" s="19">
        <f t="shared" si="0"/>
        <v>1</v>
      </c>
      <c r="G49" s="18"/>
      <c r="H49" s="20"/>
      <c r="I49" s="20"/>
      <c r="J49" s="20"/>
      <c r="K49" s="31">
        <f t="shared" si="9"/>
        <v>0</v>
      </c>
      <c r="L49" s="31">
        <f t="shared" si="9"/>
        <v>0</v>
      </c>
      <c r="M49" s="51">
        <f t="shared" si="7"/>
        <v>0</v>
      </c>
      <c r="N49" s="62"/>
      <c r="O49" s="2"/>
      <c r="P49" s="2">
        <f t="shared" si="4"/>
        <v>1</v>
      </c>
      <c r="Q49" s="3" t="str">
        <f t="shared" si="5"/>
        <v>NE</v>
      </c>
      <c r="R49" s="3"/>
      <c r="S49" s="63"/>
      <c r="T49" s="54"/>
      <c r="U49" s="4">
        <f t="shared" si="6"/>
        <v>1</v>
      </c>
      <c r="V49" s="14">
        <f t="shared" si="2"/>
        <v>5</v>
      </c>
      <c r="W49">
        <f t="shared" si="10"/>
        <v>0</v>
      </c>
    </row>
    <row r="50" spans="1:23" x14ac:dyDescent="0.25">
      <c r="A50" s="15">
        <v>45</v>
      </c>
      <c r="B50" s="16" t="s">
        <v>69</v>
      </c>
      <c r="C50" s="17" t="s">
        <v>123</v>
      </c>
      <c r="D50" s="18"/>
      <c r="E50" s="18">
        <v>1</v>
      </c>
      <c r="F50" s="19">
        <f t="shared" si="0"/>
        <v>1</v>
      </c>
      <c r="G50" s="18"/>
      <c r="H50" s="18"/>
      <c r="I50" s="20"/>
      <c r="J50" s="20"/>
      <c r="K50" s="31">
        <f t="shared" si="9"/>
        <v>0</v>
      </c>
      <c r="L50" s="31">
        <f t="shared" si="9"/>
        <v>0</v>
      </c>
      <c r="M50" s="51">
        <f t="shared" si="7"/>
        <v>0</v>
      </c>
      <c r="N50" s="62"/>
      <c r="O50" s="2"/>
      <c r="P50" s="2">
        <f t="shared" si="4"/>
        <v>1</v>
      </c>
      <c r="Q50" s="3" t="str">
        <f t="shared" si="5"/>
        <v>NE</v>
      </c>
      <c r="R50" s="3"/>
      <c r="S50" s="63"/>
      <c r="T50" s="54"/>
      <c r="U50" s="4">
        <f t="shared" si="6"/>
        <v>1</v>
      </c>
      <c r="V50" s="14">
        <f t="shared" si="2"/>
        <v>5</v>
      </c>
      <c r="W50">
        <f t="shared" si="10"/>
        <v>0</v>
      </c>
    </row>
    <row r="51" spans="1:23" x14ac:dyDescent="0.25">
      <c r="A51" s="15">
        <v>46</v>
      </c>
      <c r="B51" s="16" t="s">
        <v>28</v>
      </c>
      <c r="C51" s="17" t="s">
        <v>29</v>
      </c>
      <c r="D51" s="18"/>
      <c r="E51" s="18">
        <v>3</v>
      </c>
      <c r="F51" s="19">
        <f t="shared" si="0"/>
        <v>3</v>
      </c>
      <c r="G51" s="18"/>
      <c r="H51" s="18"/>
      <c r="I51" s="18"/>
      <c r="J51" s="18"/>
      <c r="K51" s="31">
        <f t="shared" si="9"/>
        <v>0</v>
      </c>
      <c r="L51" s="31">
        <f t="shared" si="9"/>
        <v>0</v>
      </c>
      <c r="M51" s="51">
        <f t="shared" si="7"/>
        <v>0</v>
      </c>
      <c r="N51" s="62"/>
      <c r="O51" s="2"/>
      <c r="P51" s="2">
        <f t="shared" si="4"/>
        <v>3</v>
      </c>
      <c r="Q51" s="3" t="str">
        <f t="shared" si="5"/>
        <v>NE</v>
      </c>
      <c r="R51" s="3"/>
      <c r="S51" s="63"/>
      <c r="T51" s="54"/>
      <c r="U51" s="4">
        <f t="shared" si="6"/>
        <v>3</v>
      </c>
      <c r="V51" s="14">
        <f t="shared" si="2"/>
        <v>5</v>
      </c>
      <c r="W51">
        <f t="shared" si="10"/>
        <v>0</v>
      </c>
    </row>
    <row r="52" spans="1:23" x14ac:dyDescent="0.25">
      <c r="A52" s="15">
        <v>47</v>
      </c>
      <c r="B52" s="16" t="s">
        <v>64</v>
      </c>
      <c r="C52" s="17" t="s">
        <v>109</v>
      </c>
      <c r="D52" s="18"/>
      <c r="E52" s="18">
        <v>4.5</v>
      </c>
      <c r="F52" s="19">
        <f t="shared" si="0"/>
        <v>4.5</v>
      </c>
      <c r="G52" s="18">
        <v>0</v>
      </c>
      <c r="H52" s="20"/>
      <c r="I52" s="20"/>
      <c r="J52" s="20"/>
      <c r="K52" s="31">
        <f t="shared" si="9"/>
        <v>0</v>
      </c>
      <c r="L52" s="31">
        <f t="shared" si="9"/>
        <v>0</v>
      </c>
      <c r="M52" s="51">
        <f t="shared" si="7"/>
        <v>0</v>
      </c>
      <c r="N52" s="62"/>
      <c r="O52" s="2"/>
      <c r="P52" s="2">
        <f t="shared" si="4"/>
        <v>4.5</v>
      </c>
      <c r="Q52" s="3" t="str">
        <f t="shared" si="5"/>
        <v>NE</v>
      </c>
      <c r="R52" s="3"/>
      <c r="S52" s="63"/>
      <c r="T52" s="54"/>
      <c r="U52" s="4">
        <f t="shared" si="6"/>
        <v>4.5</v>
      </c>
      <c r="V52" s="14">
        <f t="shared" si="2"/>
        <v>5</v>
      </c>
      <c r="W52">
        <f t="shared" si="10"/>
        <v>0</v>
      </c>
    </row>
    <row r="53" spans="1:23" x14ac:dyDescent="0.25">
      <c r="A53" s="15">
        <v>48</v>
      </c>
      <c r="B53" s="16" t="s">
        <v>63</v>
      </c>
      <c r="C53" s="17" t="s">
        <v>108</v>
      </c>
      <c r="D53" s="18"/>
      <c r="E53" s="18">
        <v>5</v>
      </c>
      <c r="F53" s="19">
        <f t="shared" si="0"/>
        <v>5</v>
      </c>
      <c r="G53" s="18"/>
      <c r="H53" s="21"/>
      <c r="I53" s="20"/>
      <c r="J53" s="20"/>
      <c r="K53" s="31">
        <f t="shared" si="9"/>
        <v>0</v>
      </c>
      <c r="L53" s="31">
        <f t="shared" si="9"/>
        <v>0</v>
      </c>
      <c r="M53" s="51">
        <f t="shared" si="7"/>
        <v>0</v>
      </c>
      <c r="N53" s="62"/>
      <c r="O53" s="2"/>
      <c r="P53" s="2">
        <f t="shared" si="4"/>
        <v>5</v>
      </c>
      <c r="Q53" s="3" t="str">
        <f t="shared" si="5"/>
        <v>NE</v>
      </c>
      <c r="R53" s="3"/>
      <c r="S53" s="63"/>
      <c r="T53" s="54"/>
      <c r="U53" s="4">
        <f t="shared" si="6"/>
        <v>5</v>
      </c>
      <c r="V53" s="14">
        <f t="shared" si="2"/>
        <v>5</v>
      </c>
      <c r="W53">
        <f t="shared" si="10"/>
        <v>0</v>
      </c>
    </row>
    <row r="54" spans="1:23" x14ac:dyDescent="0.25">
      <c r="A54" s="15">
        <v>49</v>
      </c>
      <c r="B54" s="16" t="s">
        <v>59</v>
      </c>
      <c r="C54" s="17" t="s">
        <v>104</v>
      </c>
      <c r="D54" s="18"/>
      <c r="E54" s="18">
        <v>2</v>
      </c>
      <c r="F54" s="19">
        <f t="shared" si="0"/>
        <v>2</v>
      </c>
      <c r="G54" s="18"/>
      <c r="H54" s="18"/>
      <c r="I54" s="20"/>
      <c r="J54" s="20"/>
      <c r="K54" s="31">
        <f t="shared" si="9"/>
        <v>0</v>
      </c>
      <c r="L54" s="31">
        <f t="shared" si="9"/>
        <v>0</v>
      </c>
      <c r="M54" s="51">
        <f t="shared" si="7"/>
        <v>0</v>
      </c>
      <c r="N54" s="62"/>
      <c r="O54" s="2"/>
      <c r="P54" s="2">
        <f t="shared" si="4"/>
        <v>2</v>
      </c>
      <c r="Q54" s="3" t="str">
        <f t="shared" si="5"/>
        <v>NE</v>
      </c>
      <c r="R54" s="3"/>
      <c r="S54" s="63"/>
      <c r="T54" s="54"/>
      <c r="U54" s="4">
        <f t="shared" si="6"/>
        <v>2</v>
      </c>
      <c r="V54" s="14">
        <f t="shared" si="2"/>
        <v>5</v>
      </c>
      <c r="W54">
        <f t="shared" si="10"/>
        <v>0</v>
      </c>
    </row>
    <row r="55" spans="1:23" x14ac:dyDescent="0.25">
      <c r="A55" s="15">
        <v>50</v>
      </c>
      <c r="B55" s="16" t="s">
        <v>49</v>
      </c>
      <c r="C55" s="17" t="s">
        <v>93</v>
      </c>
      <c r="D55" s="18"/>
      <c r="E55" s="18">
        <v>4.5</v>
      </c>
      <c r="F55" s="19">
        <f t="shared" si="0"/>
        <v>4.5</v>
      </c>
      <c r="G55" s="18">
        <v>0</v>
      </c>
      <c r="H55" s="18"/>
      <c r="I55" s="20"/>
      <c r="J55" s="20"/>
      <c r="K55" s="31">
        <f t="shared" si="9"/>
        <v>0</v>
      </c>
      <c r="L55" s="31">
        <f t="shared" si="9"/>
        <v>0</v>
      </c>
      <c r="M55" s="51">
        <f t="shared" si="7"/>
        <v>0</v>
      </c>
      <c r="N55" s="62"/>
      <c r="O55" s="2"/>
      <c r="P55" s="2">
        <f t="shared" si="4"/>
        <v>4.5</v>
      </c>
      <c r="Q55" s="3" t="str">
        <f t="shared" si="5"/>
        <v>NE</v>
      </c>
      <c r="R55" s="3"/>
      <c r="S55" s="63"/>
      <c r="T55" s="54"/>
      <c r="U55" s="4">
        <f t="shared" si="6"/>
        <v>4.5</v>
      </c>
      <c r="V55" s="14">
        <f t="shared" si="2"/>
        <v>5</v>
      </c>
      <c r="W55">
        <f t="shared" si="10"/>
        <v>0</v>
      </c>
    </row>
    <row r="56" spans="1:23" x14ac:dyDescent="0.25"/>
  </sheetData>
  <mergeCells count="16">
    <mergeCell ref="R2:T2"/>
    <mergeCell ref="A1:V1"/>
    <mergeCell ref="A2:A5"/>
    <mergeCell ref="B2:B3"/>
    <mergeCell ref="C2:C3"/>
    <mergeCell ref="D2:F2"/>
    <mergeCell ref="G2:H2"/>
    <mergeCell ref="I2:J2"/>
    <mergeCell ref="K2:M2"/>
    <mergeCell ref="N2:N3"/>
    <mergeCell ref="O2:O3"/>
    <mergeCell ref="Q2:Q3"/>
    <mergeCell ref="U2:U3"/>
    <mergeCell ref="V2:V3"/>
    <mergeCell ref="Q4:Q5"/>
    <mergeCell ref="R3:S3"/>
  </mergeCells>
  <conditionalFormatting sqref="M6:M55">
    <cfRule type="cellIs" dxfId="93" priority="91" operator="lessThan">
      <formula>$M$5</formula>
    </cfRule>
    <cfRule type="cellIs" dxfId="92" priority="92" operator="greaterThanOrEqual">
      <formula>$M$5</formula>
    </cfRule>
  </conditionalFormatting>
  <conditionalFormatting sqref="K6:L55">
    <cfRule type="cellIs" dxfId="91" priority="82" operator="lessThan">
      <formula>$K$5</formula>
    </cfRule>
    <cfRule type="cellIs" dxfId="90" priority="83" operator="greaterThanOrEqual">
      <formula>$K$5</formula>
    </cfRule>
  </conditionalFormatting>
  <conditionalFormatting sqref="O6:O55">
    <cfRule type="cellIs" dxfId="89" priority="80" operator="lessThan">
      <formula>$O$5</formula>
    </cfRule>
    <cfRule type="cellIs" dxfId="88" priority="81" operator="greaterThanOrEqual">
      <formula>$O$5</formula>
    </cfRule>
  </conditionalFormatting>
  <conditionalFormatting sqref="P6:P55">
    <cfRule type="cellIs" dxfId="87" priority="78" operator="lessThan">
      <formula>$P$5</formula>
    </cfRule>
    <cfRule type="cellIs" dxfId="86" priority="79" operator="greaterThanOrEqual">
      <formula>$P$5</formula>
    </cfRule>
  </conditionalFormatting>
  <conditionalFormatting sqref="Q6:R55">
    <cfRule type="containsText" dxfId="85" priority="75" operator="containsText" text="NE">
      <formula>NOT(ISERROR(SEARCH("NE",Q6)))</formula>
    </cfRule>
    <cfRule type="containsText" dxfId="84" priority="76" operator="containsText" text="DA">
      <formula>NOT(ISERROR(SEARCH("DA",Q6)))</formula>
    </cfRule>
    <cfRule type="cellIs" dxfId="83" priority="77" operator="equal">
      <formula>"""DA"""</formula>
    </cfRule>
  </conditionalFormatting>
  <conditionalFormatting sqref="B6">
    <cfRule type="expression" dxfId="82" priority="74">
      <formula>$Q6="DA"</formula>
    </cfRule>
  </conditionalFormatting>
  <conditionalFormatting sqref="B7">
    <cfRule type="expression" dxfId="81" priority="73">
      <formula>$Q7="DA"</formula>
    </cfRule>
  </conditionalFormatting>
  <conditionalFormatting sqref="B8">
    <cfRule type="expression" dxfId="80" priority="72">
      <formula>$Q8="DA"</formula>
    </cfRule>
  </conditionalFormatting>
  <conditionalFormatting sqref="B9">
    <cfRule type="expression" dxfId="79" priority="71">
      <formula>$Q9="DA"</formula>
    </cfRule>
  </conditionalFormatting>
  <conditionalFormatting sqref="B10">
    <cfRule type="expression" dxfId="78" priority="70">
      <formula>$Q10="DA"</formula>
    </cfRule>
  </conditionalFormatting>
  <conditionalFormatting sqref="B11">
    <cfRule type="expression" dxfId="77" priority="69">
      <formula>$Q11="DA"</formula>
    </cfRule>
  </conditionalFormatting>
  <conditionalFormatting sqref="B12">
    <cfRule type="expression" dxfId="76" priority="68">
      <formula>$Q12="DA"</formula>
    </cfRule>
  </conditionalFormatting>
  <conditionalFormatting sqref="B13">
    <cfRule type="expression" dxfId="75" priority="67">
      <formula>$Q13="DA"</formula>
    </cfRule>
  </conditionalFormatting>
  <conditionalFormatting sqref="B14">
    <cfRule type="expression" dxfId="74" priority="66">
      <formula>$Q14="DA"</formula>
    </cfRule>
  </conditionalFormatting>
  <conditionalFormatting sqref="B15">
    <cfRule type="expression" dxfId="73" priority="65">
      <formula>$Q15="DA"</formula>
    </cfRule>
  </conditionalFormatting>
  <conditionalFormatting sqref="B16">
    <cfRule type="expression" dxfId="72" priority="64">
      <formula>$Q16="DA"</formula>
    </cfRule>
  </conditionalFormatting>
  <conditionalFormatting sqref="B17">
    <cfRule type="expression" dxfId="71" priority="63">
      <formula>$Q17="DA"</formula>
    </cfRule>
  </conditionalFormatting>
  <conditionalFormatting sqref="B18">
    <cfRule type="expression" dxfId="70" priority="62">
      <formula>$Q18="DA"</formula>
    </cfRule>
  </conditionalFormatting>
  <conditionalFormatting sqref="B19">
    <cfRule type="expression" dxfId="69" priority="61">
      <formula>$Q19="DA"</formula>
    </cfRule>
  </conditionalFormatting>
  <conditionalFormatting sqref="B20">
    <cfRule type="expression" dxfId="68" priority="60">
      <formula>$Q20="DA"</formula>
    </cfRule>
  </conditionalFormatting>
  <conditionalFormatting sqref="B21">
    <cfRule type="expression" dxfId="67" priority="59">
      <formula>$Q21="DA"</formula>
    </cfRule>
  </conditionalFormatting>
  <conditionalFormatting sqref="B22">
    <cfRule type="expression" dxfId="66" priority="58">
      <formula>$Q22="DA"</formula>
    </cfRule>
  </conditionalFormatting>
  <conditionalFormatting sqref="B23">
    <cfRule type="expression" dxfId="65" priority="57">
      <formula>$Q23="DA"</formula>
    </cfRule>
  </conditionalFormatting>
  <conditionalFormatting sqref="B24">
    <cfRule type="expression" dxfId="64" priority="56">
      <formula>$Q24="DA"</formula>
    </cfRule>
  </conditionalFormatting>
  <conditionalFormatting sqref="B25">
    <cfRule type="expression" dxfId="63" priority="55">
      <formula>$Q25="DA"</formula>
    </cfRule>
  </conditionalFormatting>
  <conditionalFormatting sqref="B26">
    <cfRule type="expression" dxfId="62" priority="54">
      <formula>$Q26="DA"</formula>
    </cfRule>
  </conditionalFormatting>
  <conditionalFormatting sqref="B27">
    <cfRule type="expression" dxfId="61" priority="53">
      <formula>$Q27="DA"</formula>
    </cfRule>
  </conditionalFormatting>
  <conditionalFormatting sqref="B28">
    <cfRule type="expression" dxfId="60" priority="52">
      <formula>$Q28="DA"</formula>
    </cfRule>
  </conditionalFormatting>
  <conditionalFormatting sqref="B29">
    <cfRule type="expression" dxfId="59" priority="51">
      <formula>$Q29="DA"</formula>
    </cfRule>
  </conditionalFormatting>
  <conditionalFormatting sqref="B30">
    <cfRule type="expression" dxfId="58" priority="50">
      <formula>$Q30="DA"</formula>
    </cfRule>
  </conditionalFormatting>
  <conditionalFormatting sqref="B31">
    <cfRule type="expression" dxfId="57" priority="49">
      <formula>$Q31="DA"</formula>
    </cfRule>
  </conditionalFormatting>
  <conditionalFormatting sqref="B32">
    <cfRule type="expression" dxfId="56" priority="48">
      <formula>$Q32="DA"</formula>
    </cfRule>
  </conditionalFormatting>
  <conditionalFormatting sqref="B33">
    <cfRule type="expression" dxfId="55" priority="47">
      <formula>$Q33="DA"</formula>
    </cfRule>
  </conditionalFormatting>
  <conditionalFormatting sqref="B34">
    <cfRule type="expression" dxfId="54" priority="46">
      <formula>$Q34="DA"</formula>
    </cfRule>
  </conditionalFormatting>
  <conditionalFormatting sqref="B35">
    <cfRule type="expression" dxfId="53" priority="45">
      <formula>$Q35="DA"</formula>
    </cfRule>
  </conditionalFormatting>
  <conditionalFormatting sqref="B36">
    <cfRule type="expression" dxfId="52" priority="44">
      <formula>$Q36="DA"</formula>
    </cfRule>
  </conditionalFormatting>
  <conditionalFormatting sqref="B37">
    <cfRule type="expression" dxfId="51" priority="43">
      <formula>$Q37="DA"</formula>
    </cfRule>
  </conditionalFormatting>
  <conditionalFormatting sqref="B38">
    <cfRule type="expression" dxfId="50" priority="42">
      <formula>$Q38="DA"</formula>
    </cfRule>
  </conditionalFormatting>
  <conditionalFormatting sqref="B39">
    <cfRule type="expression" dxfId="49" priority="41">
      <formula>$Q39="DA"</formula>
    </cfRule>
  </conditionalFormatting>
  <conditionalFormatting sqref="C6">
    <cfRule type="expression" dxfId="48" priority="40">
      <formula>$Q6="DA"</formula>
    </cfRule>
  </conditionalFormatting>
  <conditionalFormatting sqref="C7">
    <cfRule type="expression" dxfId="47" priority="39">
      <formula>$Q7="DA"</formula>
    </cfRule>
  </conditionalFormatting>
  <conditionalFormatting sqref="C8">
    <cfRule type="expression" dxfId="46" priority="38">
      <formula>$Q8="DA"</formula>
    </cfRule>
  </conditionalFormatting>
  <conditionalFormatting sqref="C9">
    <cfRule type="expression" dxfId="45" priority="37">
      <formula>$Q9="DA"</formula>
    </cfRule>
  </conditionalFormatting>
  <conditionalFormatting sqref="C10">
    <cfRule type="expression" dxfId="44" priority="36">
      <formula>$Q10="DA"</formula>
    </cfRule>
  </conditionalFormatting>
  <conditionalFormatting sqref="C11">
    <cfRule type="expression" dxfId="43" priority="35">
      <formula>$Q11="DA"</formula>
    </cfRule>
  </conditionalFormatting>
  <conditionalFormatting sqref="C12">
    <cfRule type="expression" dxfId="42" priority="34">
      <formula>$Q12="DA"</formula>
    </cfRule>
  </conditionalFormatting>
  <conditionalFormatting sqref="C13">
    <cfRule type="expression" dxfId="41" priority="33">
      <formula>$Q13="DA"</formula>
    </cfRule>
  </conditionalFormatting>
  <conditionalFormatting sqref="C14">
    <cfRule type="expression" dxfId="40" priority="32">
      <formula>$Q14="DA"</formula>
    </cfRule>
  </conditionalFormatting>
  <conditionalFormatting sqref="C15">
    <cfRule type="expression" dxfId="39" priority="31">
      <formula>$Q15="DA"</formula>
    </cfRule>
  </conditionalFormatting>
  <conditionalFormatting sqref="C16">
    <cfRule type="expression" dxfId="38" priority="30">
      <formula>$Q16="DA"</formula>
    </cfRule>
  </conditionalFormatting>
  <conditionalFormatting sqref="C17">
    <cfRule type="expression" dxfId="37" priority="29">
      <formula>$Q17="DA"</formula>
    </cfRule>
  </conditionalFormatting>
  <conditionalFormatting sqref="C18">
    <cfRule type="expression" dxfId="36" priority="28">
      <formula>$Q18="DA"</formula>
    </cfRule>
  </conditionalFormatting>
  <conditionalFormatting sqref="C19">
    <cfRule type="expression" dxfId="35" priority="27">
      <formula>$Q19="DA"</formula>
    </cfRule>
  </conditionalFormatting>
  <conditionalFormatting sqref="C20">
    <cfRule type="expression" dxfId="34" priority="26">
      <formula>$Q20="DA"</formula>
    </cfRule>
  </conditionalFormatting>
  <conditionalFormatting sqref="C21">
    <cfRule type="expression" dxfId="33" priority="25">
      <formula>$Q21="DA"</formula>
    </cfRule>
  </conditionalFormatting>
  <conditionalFormatting sqref="C22">
    <cfRule type="expression" dxfId="32" priority="24">
      <formula>$Q22="DA"</formula>
    </cfRule>
  </conditionalFormatting>
  <conditionalFormatting sqref="C23">
    <cfRule type="expression" dxfId="31" priority="23">
      <formula>$Q23="DA"</formula>
    </cfRule>
  </conditionalFormatting>
  <conditionalFormatting sqref="C24">
    <cfRule type="expression" dxfId="30" priority="22">
      <formula>$Q24="DA"</formula>
    </cfRule>
  </conditionalFormatting>
  <conditionalFormatting sqref="C25">
    <cfRule type="expression" dxfId="29" priority="21">
      <formula>$Q25="DA"</formula>
    </cfRule>
  </conditionalFormatting>
  <conditionalFormatting sqref="C26">
    <cfRule type="expression" dxfId="28" priority="20">
      <formula>$Q26="DA"</formula>
    </cfRule>
  </conditionalFormatting>
  <conditionalFormatting sqref="C27">
    <cfRule type="expression" dxfId="27" priority="19">
      <formula>$Q27="DA"</formula>
    </cfRule>
  </conditionalFormatting>
  <conditionalFormatting sqref="C28">
    <cfRule type="expression" dxfId="26" priority="18">
      <formula>$Q28="DA"</formula>
    </cfRule>
  </conditionalFormatting>
  <conditionalFormatting sqref="C29">
    <cfRule type="expression" dxfId="25" priority="17">
      <formula>$Q29="DA"</formula>
    </cfRule>
  </conditionalFormatting>
  <conditionalFormatting sqref="C30">
    <cfRule type="expression" dxfId="24" priority="16">
      <formula>$Q30="DA"</formula>
    </cfRule>
  </conditionalFormatting>
  <conditionalFormatting sqref="C31">
    <cfRule type="expression" dxfId="23" priority="15">
      <formula>$Q31="DA"</formula>
    </cfRule>
  </conditionalFormatting>
  <conditionalFormatting sqref="C32">
    <cfRule type="expression" dxfId="22" priority="14">
      <formula>$Q32="DA"</formula>
    </cfRule>
  </conditionalFormatting>
  <conditionalFormatting sqref="C33">
    <cfRule type="expression" dxfId="21" priority="13">
      <formula>$Q33="DA"</formula>
    </cfRule>
  </conditionalFormatting>
  <conditionalFormatting sqref="C34">
    <cfRule type="expression" dxfId="20" priority="12">
      <formula>$Q34="DA"</formula>
    </cfRule>
  </conditionalFormatting>
  <conditionalFormatting sqref="C35">
    <cfRule type="expression" dxfId="19" priority="11">
      <formula>$Q35="DA"</formula>
    </cfRule>
  </conditionalFormatting>
  <conditionalFormatting sqref="C36">
    <cfRule type="expression" dxfId="18" priority="10">
      <formula>$Q36="DA"</formula>
    </cfRule>
  </conditionalFormatting>
  <conditionalFormatting sqref="C37">
    <cfRule type="expression" dxfId="17" priority="9">
      <formula>$Q37="DA"</formula>
    </cfRule>
  </conditionalFormatting>
  <conditionalFormatting sqref="C38">
    <cfRule type="expression" dxfId="16" priority="8">
      <formula>$Q38="DA"</formula>
    </cfRule>
  </conditionalFormatting>
  <conditionalFormatting sqref="C39">
    <cfRule type="expression" dxfId="15" priority="7">
      <formula>$Q39="DA"</formula>
    </cfRule>
  </conditionalFormatting>
  <conditionalFormatting sqref="S6:S39">
    <cfRule type="containsBlanks" dxfId="14" priority="2">
      <formula>LEN(TRIM(S6))=0</formula>
    </cfRule>
    <cfRule type="cellIs" dxfId="13" priority="6" operator="lessThan">
      <formula>$S$5</formula>
    </cfRule>
  </conditionalFormatting>
  <conditionalFormatting sqref="S6:S39">
    <cfRule type="cellIs" dxfId="12" priority="5" operator="greaterThanOrEqual">
      <formula>$S$5</formula>
    </cfRule>
  </conditionalFormatting>
  <conditionalFormatting sqref="T6:T39">
    <cfRule type="containsBlanks" dxfId="11" priority="1">
      <formula>LEN(TRIM(T6))=0</formula>
    </cfRule>
    <cfRule type="cellIs" dxfId="10" priority="3" operator="lessThan">
      <formula>$T$5</formula>
    </cfRule>
    <cfRule type="cellIs" dxfId="9" priority="4" operator="greaterThanOrEqual">
      <formula>$T$5</formula>
    </cfRule>
  </conditionalFormatting>
  <pageMargins left="0.7" right="0.7" top="0.75" bottom="0.75" header="0.3" footer="0.3"/>
  <pageSetup scale="58" fitToWidth="0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2020-02-10T10:41:27Z</cp:lastPrinted>
  <dcterms:created xsi:type="dcterms:W3CDTF">2020-01-18T23:48:01Z</dcterms:created>
  <dcterms:modified xsi:type="dcterms:W3CDTF">2020-06-02T14:04:38Z</dcterms:modified>
</cp:coreProperties>
</file>